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26" windowWidth="17070" windowHeight="11835" activeTab="0"/>
  </bookViews>
  <sheets>
    <sheet name="Свод расходов" sheetId="1" r:id="rId1"/>
  </sheets>
  <definedNames>
    <definedName name="_xlnm.Print_Titles" localSheetId="0">'Свод расходов'!$4:$4</definedName>
    <definedName name="_xlnm.Print_Area" localSheetId="0">'Свод расходов'!$G$2:$Q$116</definedName>
  </definedNames>
  <calcPr fullCalcOnLoad="1"/>
</workbook>
</file>

<file path=xl/comments1.xml><?xml version="1.0" encoding="utf-8"?>
<comments xmlns="http://schemas.openxmlformats.org/spreadsheetml/2006/main">
  <authors>
    <author>Ерошин Александр Анатольевич</author>
  </authors>
  <commentList>
    <comment ref="E2" authorId="0">
      <text>
        <r>
          <rPr>
            <b/>
            <sz val="9"/>
            <rFont val="Tahoma"/>
            <family val="2"/>
          </rPr>
          <t>Ерошин Александр Анатольевич: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<sst xmlns="http://schemas.openxmlformats.org/spreadsheetml/2006/main" count="230" uniqueCount="228">
  <si>
    <t>Рз Пр</t>
  </si>
  <si>
    <t>Рз(код)</t>
  </si>
  <si>
    <t xml:space="preserve"> Государственная программа "Развитие здравоохранения в Ярославской области"</t>
  </si>
  <si>
    <t>Код</t>
  </si>
  <si>
    <t>Ведомственная целевая программа департамента здравоохранения и фармации Ярославской области</t>
  </si>
  <si>
    <t>Государственная программа "Развитие образования и молодежная политика в Ярославской области"</t>
  </si>
  <si>
    <t>Ведомственная целевая программа департамента образования Ярославской области</t>
  </si>
  <si>
    <t>Областная целевая программа "Обеспечение доступности дошкольного образования в Ярославской области"</t>
  </si>
  <si>
    <t>Областная целевая программа "Патриотическое воспитание и допризывная подготовка граждан Российской Федерации, проживающих на территории Ярославской области"</t>
  </si>
  <si>
    <t>Государственная программа "Социальная поддержка населения Ярославской области"</t>
  </si>
  <si>
    <t>Ведомственная целевая программа "Социальная поддержка населения Ярославской области"</t>
  </si>
  <si>
    <t>Региональная программа "Социальная поддержка пожилых граждан в Ярославской области"</t>
  </si>
  <si>
    <t>Областная целевая программа "Семья и дети Ярославии"</t>
  </si>
  <si>
    <t>Государственная программа "Доступная среда в Ярославской области"</t>
  </si>
  <si>
    <t>Государственная программа "Обеспечение доступным и комфортным жильем населения Ярославской области"</t>
  </si>
  <si>
    <t xml:space="preserve">Региональная программа "Стимулирование развития жилищного строительства на территории Ярославской области"  </t>
  </si>
  <si>
    <t>Ведомственная целевая программа департамента строительства Ярославской области</t>
  </si>
  <si>
    <t>Ведомственная целевая программа "Содействие занятости населения Ярославской области"</t>
  </si>
  <si>
    <t>Региональная программа "Оказание содействия добровольному переселению в Ярославскую область соотечественников, проживающих за рубежом"</t>
  </si>
  <si>
    <t>Областная целевая программа "Комплексные меры противодействия злоупотреблению наркотиками и их незаконному обороту"</t>
  </si>
  <si>
    <t>Программные расходы</t>
  </si>
  <si>
    <t>Непрограммные расходы</t>
  </si>
  <si>
    <t>Государственная программа "Содействие занятости населения Ярославской области"</t>
  </si>
  <si>
    <t>Государственная программа "Обеспечение общественного порядка  и противодействие преступности на территории Ярославской области"</t>
  </si>
  <si>
    <t>Государственная программа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</si>
  <si>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Государственная программа "Развитие культуры и туризма в Ярославской области"</t>
  </si>
  <si>
    <t>Государственная программа "Охрана окружающей среды в Ярославской области"</t>
  </si>
  <si>
    <t>Государственная программа "Развитие физической культуры и спорта в Ярославской области"</t>
  </si>
  <si>
    <t>Государственная программа "Обеспечение качественными коммунальными услугами населения Ярославской области"</t>
  </si>
  <si>
    <t>Государственная программа "Экономическое развитие и инновационная экономика в Ярославской области"</t>
  </si>
  <si>
    <t>Государственная программа "Развитие промышленности в Ярославской области и повышение ее конкурентоспособности"</t>
  </si>
  <si>
    <t>Государственная программа "Информационное общество в Ярославской области"</t>
  </si>
  <si>
    <t>Государственная программа "Развитие дорожного хозяйства и транспорта в Ярославской области"</t>
  </si>
  <si>
    <t>Государственная программа "Развитие сельского хозяйства в Ярославской области"</t>
  </si>
  <si>
    <t>Государственная программа "Развитие лесного хозяйства в Ярославской области"</t>
  </si>
  <si>
    <t>Государственная программа "Создание условий для эффективного управления региональными и муниципальными финансами в Ярославской области"</t>
  </si>
  <si>
    <t>Областная целевая программа "Повышение безопасности жизнедеятельности населения"</t>
  </si>
  <si>
    <t>Областная целевая программа "Обеспечение безопасности граждан на водных объектах"</t>
  </si>
  <si>
    <t>Областная целевая программа "Создание системы обеспечения вызова экстренных оперативных служб через номер "112" на базе единых дежурно-диспетчерских служб муниципальных образований в Ярославской области"</t>
  </si>
  <si>
    <t>Областная целевая программа "Создание комплексной системы информирования и оповещения населения при угрозе и возникновении чрезвычайных ситуаций на террритории Ярославской области"</t>
  </si>
  <si>
    <t>Ведомственная целевая программа департамента культуры Ярославской области</t>
  </si>
  <si>
    <t>Ведомственная целевая программа "Управление охраной окружающей среды и рациональным природопользованием в Ярославской области"</t>
  </si>
  <si>
    <t>Ведомственная целевая программа "Физическая культура и спорт в Ярославской области"</t>
  </si>
  <si>
    <t>Областная целевая программа "Развитие материально-технической базы физической культуры и спорта Ярославской области"</t>
  </si>
  <si>
    <t>Областная целевая программа "Стимулирование инвестиционной деятельности в Ярославской области"</t>
  </si>
  <si>
    <t>Ведомственная целевая программа департамента промышленности Ярославской области</t>
  </si>
  <si>
    <t>Областная целевая программа "Противодействие коррупции в Ярославской области"</t>
  </si>
  <si>
    <t>Ведомственная целевая программа департамента информатизации и связи Ярославской области</t>
  </si>
  <si>
    <t>Областная целевая программа "Развитие информационного общества Ярославской области"</t>
  </si>
  <si>
    <t>Ведомственная целевая программама "Сохранность региональных автомобильных дорог Ярославской области"</t>
  </si>
  <si>
    <t>Областная целевая программа "Развитие транспортной системы Ярославской области"</t>
  </si>
  <si>
    <t>Региональная программа "Поддержка начинающих фермеров Ярославской области"</t>
  </si>
  <si>
    <t>Региональная программа "Развитие семейных животноводческих ферм на базе крестьянских (фермерских) хозяйств  Ярославской области"</t>
  </si>
  <si>
    <t>Ведомственная целевая программа департамента ветеринарии Ярославской области</t>
  </si>
  <si>
    <t>Ведомственная целевая программа департамента лесного хозяйства Ярославской области</t>
  </si>
  <si>
    <t>Ведомственная целевая программа департамента финансов Ярославской области</t>
  </si>
  <si>
    <t>Обслуживание государственного долга Ярославской области и планирование административных расходов по управлению государственным долгом Ярославской области</t>
  </si>
  <si>
    <t>Ведомственная целевая программа "Обеспечение государственных закупок Ярославской области"</t>
  </si>
  <si>
    <t>Мероприятия по управлению государственным имуществом Ярославской области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</si>
  <si>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</si>
  <si>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Областная целевая программа "Устойчивое развитие сельских территорий Ярославской области"</t>
  </si>
  <si>
    <t>Областная целевая программа "Развитие агропромышленного комплекса Ярославской области"</t>
  </si>
  <si>
    <t>Областная целевая программа  "Комплексная программа модернизации и реформирования жилищно-коммунального комплекса Ярославской области"</t>
  </si>
  <si>
    <t>Региональная программа капитального ремонта общего имущества в многоквартирных домах Ярославской области на 2014 - 2043 годы</t>
  </si>
  <si>
    <t>Региональная программа "Развитие водохозяйственного комплекса Ярославской области в 2013 - 2020 годах"</t>
  </si>
  <si>
    <t>Региональная программа "Развитие водоснабжения, водоотведения и очистки сточных вод Ярославской области"</t>
  </si>
  <si>
    <t>Ведомственная целевая программа департамента жилищно-коммунального комплекса Ярославской области</t>
  </si>
  <si>
    <t>Ведомственная целевая программа "Обеспечение функционирования многофункциональных центров предоставления государственных и муниципальных услуг"</t>
  </si>
  <si>
    <t>Ведомственная целевая программа департамента инвестиционной политики Ярославской области</t>
  </si>
  <si>
    <t>I. ПЕРЕЧЕНЬ ПРОГРАММ ЯРОСЛАВСКОЙ ОБЛАСТИ</t>
  </si>
  <si>
    <t>Ведомствемственная целевая программа департамента агропромышленного комплекса и потребительского рынка Ярославской области</t>
  </si>
  <si>
    <t>Областная целевая программа "Развитие материально-технической базы медицинских организаций Ярославской области"</t>
  </si>
  <si>
    <t>Региональная целевая программа "Улучшение кадрового обеспечения государственных медицинских организаций Ярославской области"</t>
  </si>
  <si>
    <t>Ведомственная целевая программа "Реализация государственной политики в области гражданской защиты и пожарной безопасности" области</t>
  </si>
  <si>
    <t>Областная целевая программа "Повышение безопасности дорожного движения в Ярославской области"</t>
  </si>
  <si>
    <t>Ведомственная целевая программв "Обеспечение функционирования государственного казенного учреждения Ярославской области "Безопасный регион"</t>
  </si>
  <si>
    <t>Областная целевая программа "Развитие субъектов малого и среднего предпринимательства Ярославской области"</t>
  </si>
  <si>
    <t>Государственная программа "Развитие институтов гражданского общества в Ярославской области"</t>
  </si>
  <si>
    <t>Областная целевая программа "Гармонизация межнациональных отношений в Ярославской области"</t>
  </si>
  <si>
    <t>Областная целевая программа "Государственная поддержка развития российского казачества на территории Ярославской области"</t>
  </si>
  <si>
    <t>Реализация принципов открытого государственного управления</t>
  </si>
  <si>
    <t>Областная целевая программа "Развитие сети автомобильных дорог Ярославской области"</t>
  </si>
  <si>
    <t>Региональная программа "Предупреждение заноса и распространения африканской чумы свиней и обеспечение эпизоотического благополучия на территории Ярославской области"</t>
  </si>
  <si>
    <t>Приобретение специализированной лесопожарной техники и оборудования</t>
  </si>
  <si>
    <t>Выравнивание уровня бюджетной обеспеченности муниципальных образований Ярославской области и обеспечение сбалансированности местных бюджетов</t>
  </si>
  <si>
    <t>Государственная программа "Государственные и муниципальные услуги Ярославской области"</t>
  </si>
  <si>
    <t>Областная целевая программа "Повышение качества, доступности и развитие механизмов предоставления государственных и муниципальных услуг в Ярославской области"</t>
  </si>
  <si>
    <t>Государственная программа "Развитие системы государственного управления на территории Ярославской области"</t>
  </si>
  <si>
    <t>Областная целевая программа "Развитие государственной гражданской службы в Ярославской области"</t>
  </si>
  <si>
    <t>Организация оказания бесплатной юридической помощи</t>
  </si>
  <si>
    <t>Государственная программа "Местное самоуправление в Ярославской области"</t>
  </si>
  <si>
    <t>Областная целевая программа "Реформирование принципов организации деятельности органов местного самоуправления Ярославской области"</t>
  </si>
  <si>
    <t>Ведомственная целевая программа "Организация межмунициального сотрудничества органов местного самоуправления Ярославской области"</t>
  </si>
  <si>
    <t>Мероприятия по повышению эффективности деятельности органов местного самоуправления Ярославской области"</t>
  </si>
  <si>
    <t>Содействие решению вопросов местного значения по обращениям депутатов Ярославской областной думы</t>
  </si>
  <si>
    <t>01.0.00.00000</t>
  </si>
  <si>
    <t>01.1.00.00000</t>
  </si>
  <si>
    <t>01.2.00.00000</t>
  </si>
  <si>
    <t>01.3.00.00000</t>
  </si>
  <si>
    <t>02.0.00.00000</t>
  </si>
  <si>
    <t>02.1.00.00000</t>
  </si>
  <si>
    <t>02.2.00.00000</t>
  </si>
  <si>
    <t xml:space="preserve">Ведомственная целевая программа "Реализация государственной молодежной политики в Ярославской области" </t>
  </si>
  <si>
    <t>02.5.00.00000</t>
  </si>
  <si>
    <t>02.6.00.00000</t>
  </si>
  <si>
    <t>02.8.00.00000</t>
  </si>
  <si>
    <t>Государственная поддержка обучающихся по образовательным программам высшего образования</t>
  </si>
  <si>
    <t>02.9.00.00000</t>
  </si>
  <si>
    <t xml:space="preserve">Областная целевая программа "Развитие дополнительного образования детей в Ярославской области" </t>
  </si>
  <si>
    <t>03.0.00.00000</t>
  </si>
  <si>
    <t>03.1.00.00000</t>
  </si>
  <si>
    <t>03.2.00.00000</t>
  </si>
  <si>
    <t>03.3.000.00000</t>
  </si>
  <si>
    <t>04.0.00.00000</t>
  </si>
  <si>
    <t>04.1.00.00000</t>
  </si>
  <si>
    <t xml:space="preserve">Региональная программа "Доступная среда" </t>
  </si>
  <si>
    <t>05.0.00.00000</t>
  </si>
  <si>
    <t>05.1.00.00000</t>
  </si>
  <si>
    <t>05.2.00.00000</t>
  </si>
  <si>
    <t>Региональная адресная программа по переселению граждан из аварийного жилищного фонда Ярославской области на 2013-2017 годы</t>
  </si>
  <si>
    <t>05.3.00.00000</t>
  </si>
  <si>
    <t>07.0.00.00000</t>
  </si>
  <si>
    <t>07.1.00.00000</t>
  </si>
  <si>
    <t>07.3.00.00000</t>
  </si>
  <si>
    <t>08.0.00.00000</t>
  </si>
  <si>
    <t>08.2.00.00000</t>
  </si>
  <si>
    <t>08.3.00.00000</t>
  </si>
  <si>
    <t>08.4.00.00000</t>
  </si>
  <si>
    <t>08.6.00.00000</t>
  </si>
  <si>
    <t>Областная целевая программа "Профилактика правонарушений в Ярославской области"</t>
  </si>
  <si>
    <t>10.0.00.00000</t>
  </si>
  <si>
    <t>10.1.00.00000</t>
  </si>
  <si>
    <t>10.2.00.00000</t>
  </si>
  <si>
    <t>10.3.00.00000</t>
  </si>
  <si>
    <t>10.4.00.00000</t>
  </si>
  <si>
    <t>10.5.00.00000</t>
  </si>
  <si>
    <t>11.0.00.00000</t>
  </si>
  <si>
    <t>11.1.00.00000</t>
  </si>
  <si>
    <t>11.3.00.00000</t>
  </si>
  <si>
    <t>Областная целевая программа "Развитие туризма и отдыха в Ярославской области"</t>
  </si>
  <si>
    <t>11.6.00.00000</t>
  </si>
  <si>
    <t>Приобретение объектов недвижимого имущества в собственность муниципальных образований Ярославской области для размещения объектов культуры</t>
  </si>
  <si>
    <t>11.7.00.00000</t>
  </si>
  <si>
    <t>Ведомственная целевая программа департамента охраны объектов культурного наследия Ярославской области</t>
  </si>
  <si>
    <t>12.0.00.00000</t>
  </si>
  <si>
    <t>12.1.00.00000</t>
  </si>
  <si>
    <t>12.2.00.00000</t>
  </si>
  <si>
    <t>Ведомственная целевая программа "Охрана и использование животного мира и водных биологических ресурсов в Ярославской области"</t>
  </si>
  <si>
    <t>12.4.00.00000</t>
  </si>
  <si>
    <t>13.0.00.00000</t>
  </si>
  <si>
    <t>13.1.00.00000</t>
  </si>
  <si>
    <t>13.2.00.00000</t>
  </si>
  <si>
    <t>14.0.00.00000</t>
  </si>
  <si>
    <t>14.1.00.00000</t>
  </si>
  <si>
    <t>14.2.00.00000</t>
  </si>
  <si>
    <t>14.3.00.00000</t>
  </si>
  <si>
    <t>14.4.00.00000</t>
  </si>
  <si>
    <t>14.5.00.00000</t>
  </si>
  <si>
    <t>Региональная программа "Развитие комплексной системы обращения с твердыми коммунальными отходами на территории Ярославской области"</t>
  </si>
  <si>
    <t>15.0.00.00000</t>
  </si>
  <si>
    <t>15.1.00.00000</t>
  </si>
  <si>
    <t>15.3.00.00000</t>
  </si>
  <si>
    <t>15.6.00.00000</t>
  </si>
  <si>
    <t>16.0.00.00000</t>
  </si>
  <si>
    <t>16.1.00.00000</t>
  </si>
  <si>
    <t>Областная целевая программа "Развитие промышленности Ярославской области и повышение ее кокурентоспособности"</t>
  </si>
  <si>
    <t>16.3.00.00000</t>
  </si>
  <si>
    <t>22.0.00.00000</t>
  </si>
  <si>
    <t>22.4.00.00000</t>
  </si>
  <si>
    <t>22.5.00.00000</t>
  </si>
  <si>
    <t>22.7.00.00000</t>
  </si>
  <si>
    <t>22.8.00.00000</t>
  </si>
  <si>
    <t>Региональная программа "Государственная поддержка гражданских инициатив и социально ориентированных некоммерческих организаций Ярославской области"</t>
  </si>
  <si>
    <t>23.0.00.00000</t>
  </si>
  <si>
    <t>23.3.00.00000</t>
  </si>
  <si>
    <t>23.5.00.00000</t>
  </si>
  <si>
    <t>24.0.00.00000</t>
  </si>
  <si>
    <t>24.1.00.00000</t>
  </si>
  <si>
    <t>24.2.00.00000</t>
  </si>
  <si>
    <t>24.4.00.00000</t>
  </si>
  <si>
    <t>24.5.00.00000</t>
  </si>
  <si>
    <t>Ведомственная целевая программа "Транспортное обслуживание населения Ярославской области"</t>
  </si>
  <si>
    <t>25.0.00.00000</t>
  </si>
  <si>
    <t>25.1.00.00000</t>
  </si>
  <si>
    <t>25.2.00.00000</t>
  </si>
  <si>
    <t>25.3.00.00000</t>
  </si>
  <si>
    <t>25.5.00.00000</t>
  </si>
  <si>
    <t>25.6.00.00000</t>
  </si>
  <si>
    <t>25.7.00.00000</t>
  </si>
  <si>
    <t>25.8.00.00000</t>
  </si>
  <si>
    <t>29.0.00.00000</t>
  </si>
  <si>
    <t>29.1.00.00000</t>
  </si>
  <si>
    <t>29.4.00.00000</t>
  </si>
  <si>
    <t>36.0.00.00000</t>
  </si>
  <si>
    <t>36.1.00.00000</t>
  </si>
  <si>
    <t>36.3.00.00000</t>
  </si>
  <si>
    <t>36.4.00.00000</t>
  </si>
  <si>
    <t>36.6.00.00000</t>
  </si>
  <si>
    <t>36.7.00.00000</t>
  </si>
  <si>
    <t>37.0.00.00000</t>
  </si>
  <si>
    <t>37.1.00.00000</t>
  </si>
  <si>
    <t>37.2.00.00000</t>
  </si>
  <si>
    <t>38.0.00.00000</t>
  </si>
  <si>
    <t>38.1.00.00000</t>
  </si>
  <si>
    <t>38.2.00.00000</t>
  </si>
  <si>
    <t>38.3.00.00000</t>
  </si>
  <si>
    <t>39.0.00.00000</t>
  </si>
  <si>
    <t>39.1.00.00000</t>
  </si>
  <si>
    <t>39.2.00.00000</t>
  </si>
  <si>
    <t>39.3.00.00000</t>
  </si>
  <si>
    <t>39.4.00.00000</t>
  </si>
  <si>
    <t>39.5.00.00000</t>
  </si>
  <si>
    <t>Благоустройство населенных пунктов Ярославской области</t>
  </si>
  <si>
    <t>07.5.00.00000</t>
  </si>
  <si>
    <t>Региональная программа дополнительных мероприятий в сфере занятости населения, направленных на снижение напряженности на рынке труда Ярославской области, на 2016 год</t>
  </si>
  <si>
    <t>02.3.00.00000</t>
  </si>
  <si>
    <t>Строительство и реконструкция зданий образовательных организаций Ярославской области</t>
  </si>
  <si>
    <t>25.4.00.00000</t>
  </si>
  <si>
    <t>Региональная программа "Развитие льняного комплекса Ярославской области"</t>
  </si>
  <si>
    <t>Наименование расходов</t>
  </si>
  <si>
    <t>Сумма расходов</t>
  </si>
  <si>
    <t>Распределение бюджетных ассигнований областного бюджета на 2016 год по государственным и целевым программам Ярославской области (руб.)</t>
  </si>
  <si>
    <t>∆ расходов</t>
  </si>
  <si>
    <t>План</t>
  </si>
  <si>
    <t>Факт</t>
  </si>
  <si>
    <t>Целевые федеральные источники 5</t>
  </si>
  <si>
    <t>∆</t>
  </si>
  <si>
    <t>% исполнения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</si>
</sst>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#,##0;[Red]#,##0"/>
    <numFmt numFmtId="183" formatCode="0_ ;[Red]\-0\ "/>
    <numFmt numFmtId="184" formatCode="0.0%"/>
    <numFmt numFmtId="185" formatCode="#,##0.00;[Red]\-#,##0.00;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3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" fillId="0" borderId="14" xfId="53" applyNumberFormat="1" applyFont="1" applyFill="1" applyBorder="1" applyAlignment="1" applyProtection="1">
      <alignment vertical="top"/>
      <protection hidden="1"/>
    </xf>
    <xf numFmtId="175" fontId="7" fillId="0" borderId="11" xfId="53" applyNumberFormat="1" applyFont="1" applyFill="1" applyBorder="1" applyAlignment="1" applyProtection="1">
      <alignment vertical="top" wrapText="1"/>
      <protection hidden="1"/>
    </xf>
    <xf numFmtId="174" fontId="7" fillId="0" borderId="11" xfId="53" applyNumberFormat="1" applyFont="1" applyFill="1" applyBorder="1" applyAlignment="1" applyProtection="1">
      <alignment horizontal="right" vertical="top"/>
      <protection hidden="1"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7" fillId="0" borderId="11" xfId="53" applyNumberFormat="1" applyFont="1" applyFill="1" applyBorder="1" applyAlignment="1" applyProtection="1">
      <alignment horizontal="center" vertical="top"/>
      <protection hidden="1"/>
    </xf>
    <xf numFmtId="0" fontId="10" fillId="0" borderId="14" xfId="53" applyNumberFormat="1" applyFont="1" applyFill="1" applyBorder="1" applyAlignment="1" applyProtection="1">
      <alignment vertical="top"/>
      <protection hidden="1"/>
    </xf>
    <xf numFmtId="175" fontId="9" fillId="0" borderId="11" xfId="53" applyNumberFormat="1" applyFont="1" applyFill="1" applyBorder="1" applyAlignment="1" applyProtection="1">
      <alignment vertical="top" wrapText="1"/>
      <protection hidden="1"/>
    </xf>
    <xf numFmtId="174" fontId="11" fillId="0" borderId="11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1" xfId="53" applyNumberFormat="1" applyFont="1" applyFill="1" applyBorder="1" applyAlignment="1" applyProtection="1">
      <alignment horizontal="right" vertical="top" wrapText="1"/>
      <protection hidden="1"/>
    </xf>
    <xf numFmtId="3" fontId="11" fillId="0" borderId="11" xfId="53" applyNumberFormat="1" applyFont="1" applyFill="1" applyBorder="1" applyAlignment="1" applyProtection="1">
      <alignment horizontal="right" vertical="top" wrapText="1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1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5" fillId="0" borderId="11" xfId="53" applyNumberFormat="1" applyFont="1" applyFill="1" applyBorder="1" applyAlignment="1" applyProtection="1">
      <alignment horizontal="left" vertical="top" wrapText="1"/>
      <protection hidden="1"/>
    </xf>
    <xf numFmtId="0" fontId="5" fillId="0" borderId="11" xfId="53" applyNumberFormat="1" applyFont="1" applyFill="1" applyBorder="1" applyAlignment="1" applyProtection="1">
      <alignment horizontal="left" vertical="justify" wrapText="1"/>
      <protection hidden="1"/>
    </xf>
    <xf numFmtId="173" fontId="5" fillId="0" borderId="11" xfId="53" applyNumberFormat="1" applyFont="1" applyFill="1" applyBorder="1" applyAlignment="1" applyProtection="1">
      <alignment horizontal="right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1" fillId="0" borderId="10" xfId="53" applyNumberFormat="1" applyFont="1" applyFill="1" applyBorder="1" applyAlignment="1" applyProtection="1">
      <alignment horizontal="right" vertical="center" wrapText="1"/>
      <protection hidden="1"/>
    </xf>
    <xf numFmtId="3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73" fontId="11" fillId="0" borderId="11" xfId="53" applyNumberFormat="1" applyFont="1" applyFill="1" applyBorder="1" applyAlignment="1" applyProtection="1">
      <alignment horizontal="right" vertical="top"/>
      <protection hidden="1"/>
    </xf>
    <xf numFmtId="175" fontId="11" fillId="0" borderId="11" xfId="53" applyNumberFormat="1" applyFont="1" applyFill="1" applyBorder="1" applyAlignment="1" applyProtection="1">
      <alignment horizontal="left" vertical="top" wrapText="1"/>
      <protection hidden="1"/>
    </xf>
    <xf numFmtId="175" fontId="1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175" fontId="11" fillId="0" borderId="10" xfId="53" applyNumberFormat="1" applyFont="1" applyFill="1" applyBorder="1" applyAlignment="1" applyProtection="1">
      <alignment horizontal="left" vertical="justify" wrapText="1"/>
      <protection hidden="1"/>
    </xf>
    <xf numFmtId="173" fontId="11" fillId="0" borderId="10" xfId="53" applyNumberFormat="1" applyFont="1" applyFill="1" applyBorder="1" applyAlignment="1" applyProtection="1">
      <alignment horizontal="right" vertical="top"/>
      <protection hidden="1"/>
    </xf>
    <xf numFmtId="3" fontId="11" fillId="0" borderId="11" xfId="53" applyNumberFormat="1" applyFont="1" applyFill="1" applyBorder="1" applyAlignment="1" applyProtection="1">
      <alignment horizontal="right" vertical="top"/>
      <protection hidden="1"/>
    </xf>
    <xf numFmtId="175" fontId="11" fillId="0" borderId="11" xfId="53" applyNumberFormat="1" applyFont="1" applyFill="1" applyBorder="1" applyAlignment="1" applyProtection="1">
      <alignment horizontal="left" vertical="justify" wrapText="1"/>
      <protection hidden="1"/>
    </xf>
    <xf numFmtId="0" fontId="11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11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1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5" fillId="0" borderId="11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1" xfId="53" applyNumberFormat="1" applyFont="1" applyFill="1" applyBorder="1" applyAlignment="1" applyProtection="1">
      <alignment horizontal="right" vertical="top"/>
      <protection hidden="1"/>
    </xf>
    <xf numFmtId="181" fontId="5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0" fontId="60" fillId="0" borderId="11" xfId="0" applyNumberFormat="1" applyFont="1" applyBorder="1" applyAlignment="1">
      <alignment horizontal="center" vertical="center" wrapText="1"/>
    </xf>
    <xf numFmtId="3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1" fillId="0" borderId="10" xfId="0" applyNumberFormat="1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3" fontId="62" fillId="0" borderId="0" xfId="0" applyNumberFormat="1" applyFont="1" applyAlignment="1">
      <alignment horizontal="center"/>
    </xf>
    <xf numFmtId="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3" fontId="63" fillId="0" borderId="11" xfId="0" applyNumberFormat="1" applyFont="1" applyBorder="1" applyAlignment="1">
      <alignment horizontal="center"/>
    </xf>
    <xf numFmtId="3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3" fontId="64" fillId="0" borderId="11" xfId="0" applyNumberFormat="1" applyFont="1" applyBorder="1" applyAlignment="1">
      <alignment horizontal="center"/>
    </xf>
    <xf numFmtId="3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9" fillId="0" borderId="11" xfId="53" applyNumberFormat="1" applyFont="1" applyFill="1" applyBorder="1" applyAlignment="1" applyProtection="1">
      <alignment horizontal="center" vertical="top" wrapText="1"/>
      <protection hidden="1"/>
    </xf>
    <xf numFmtId="3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9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5" fillId="0" borderId="10" xfId="53" applyNumberFormat="1" applyFont="1" applyFill="1" applyBorder="1" applyAlignment="1" applyProtection="1">
      <alignment horizontal="center" vertical="center"/>
      <protection hidden="1"/>
    </xf>
    <xf numFmtId="3" fontId="11" fillId="0" borderId="10" xfId="53" applyNumberFormat="1" applyFont="1" applyFill="1" applyBorder="1" applyAlignment="1" applyProtection="1">
      <alignment horizontal="center" vertical="center"/>
      <protection hidden="1"/>
    </xf>
    <xf numFmtId="3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65" fillId="0" borderId="11" xfId="0" applyNumberFormat="1" applyFont="1" applyBorder="1" applyAlignment="1">
      <alignment horizontal="center" vertical="center"/>
    </xf>
    <xf numFmtId="3" fontId="66" fillId="0" borderId="11" xfId="0" applyNumberFormat="1" applyFont="1" applyBorder="1" applyAlignment="1">
      <alignment horizontal="center" vertical="center"/>
    </xf>
    <xf numFmtId="3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11" fillId="0" borderId="11" xfId="53" applyNumberFormat="1" applyFont="1" applyFill="1" applyBorder="1" applyAlignment="1" applyProtection="1">
      <alignment horizontal="center" vertical="center"/>
      <protection hidden="1"/>
    </xf>
    <xf numFmtId="3" fontId="9" fillId="0" borderId="10" xfId="53" applyNumberFormat="1" applyFont="1" applyFill="1" applyBorder="1" applyAlignment="1" applyProtection="1">
      <alignment horizontal="center" vertical="center"/>
      <protection hidden="1"/>
    </xf>
    <xf numFmtId="3" fontId="67" fillId="0" borderId="11" xfId="53" applyNumberFormat="1" applyFont="1" applyFill="1" applyBorder="1" applyAlignment="1" applyProtection="1">
      <alignment horizontal="center" vertical="center" wrapText="1"/>
      <protection hidden="1"/>
    </xf>
    <xf numFmtId="9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184" fontId="9" fillId="0" borderId="11" xfId="53" applyNumberFormat="1" applyFont="1" applyBorder="1" applyAlignment="1">
      <alignment horizontal="center" vertical="center"/>
      <protection/>
    </xf>
    <xf numFmtId="184" fontId="11" fillId="0" borderId="11" xfId="53" applyNumberFormat="1" applyFont="1" applyBorder="1" applyAlignment="1">
      <alignment horizontal="center" vertical="center"/>
      <protection/>
    </xf>
    <xf numFmtId="3" fontId="68" fillId="0" borderId="11" xfId="53" applyNumberFormat="1" applyFont="1" applyFill="1" applyBorder="1" applyAlignment="1" applyProtection="1">
      <alignment horizontal="center" vertical="center" wrapText="1"/>
      <protection hidden="1"/>
    </xf>
    <xf numFmtId="9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69" fillId="0" borderId="16" xfId="0" applyFont="1" applyBorder="1" applyAlignment="1">
      <alignment horizontal="center" wrapText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175" fontId="6" fillId="0" borderId="0" xfId="53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/>
    </xf>
    <xf numFmtId="175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6"/>
  <sheetViews>
    <sheetView showGridLines="0" tabSelected="1" view="pageBreakPreview" zoomScaleSheetLayoutView="100" workbookViewId="0" topLeftCell="G100">
      <selection activeCell="L109" sqref="L109"/>
    </sheetView>
  </sheetViews>
  <sheetFormatPr defaultColWidth="9.140625" defaultRowHeight="15"/>
  <cols>
    <col min="1" max="6" width="0" style="1" hidden="1" customWidth="1"/>
    <col min="7" max="7" width="14.421875" style="1" customWidth="1"/>
    <col min="8" max="8" width="71.421875" style="29" customWidth="1"/>
    <col min="9" max="10" width="16.140625" style="1" hidden="1" customWidth="1"/>
    <col min="11" max="11" width="16.140625" style="1" customWidth="1"/>
    <col min="12" max="12" width="18.00390625" style="1" customWidth="1"/>
    <col min="13" max="13" width="15.57421875" style="1" hidden="1" customWidth="1"/>
    <col min="14" max="14" width="15.57421875" style="1" customWidth="1"/>
    <col min="15" max="16" width="15.57421875" style="1" hidden="1" customWidth="1"/>
    <col min="17" max="17" width="15.57421875" style="1" customWidth="1"/>
    <col min="18" max="18" width="9.140625" style="1" customWidth="1"/>
    <col min="19" max="16384" width="9.140625" style="1" customWidth="1"/>
  </cols>
  <sheetData>
    <row r="1" spans="1:19" ht="14.25" customHeight="1">
      <c r="A1" s="4"/>
      <c r="B1" s="4"/>
      <c r="C1" s="4"/>
      <c r="D1" s="4"/>
      <c r="E1" s="4"/>
      <c r="F1" s="4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2"/>
      <c r="S1" s="2"/>
    </row>
    <row r="2" spans="1:19" ht="42" customHeight="1">
      <c r="A2" s="4"/>
      <c r="B2" s="4"/>
      <c r="C2" s="4"/>
      <c r="D2" s="4"/>
      <c r="E2" s="93" t="s">
        <v>221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2"/>
      <c r="S2" s="2"/>
    </row>
    <row r="3" spans="1:19" ht="23.25" customHeight="1">
      <c r="A3" s="4"/>
      <c r="B3" s="4"/>
      <c r="C3" s="4"/>
      <c r="D3" s="4"/>
      <c r="E3" s="11"/>
      <c r="F3" s="11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2"/>
      <c r="S3" s="2"/>
    </row>
    <row r="4" spans="1:19" ht="50.25" customHeight="1">
      <c r="A4" s="7"/>
      <c r="B4" s="6" t="s">
        <v>1</v>
      </c>
      <c r="C4" s="6" t="s">
        <v>0</v>
      </c>
      <c r="D4" s="5"/>
      <c r="E4" s="10"/>
      <c r="F4" s="9"/>
      <c r="G4" s="8" t="s">
        <v>3</v>
      </c>
      <c r="H4" s="8" t="s">
        <v>219</v>
      </c>
      <c r="I4" s="39" t="s">
        <v>220</v>
      </c>
      <c r="J4" s="61" t="s">
        <v>222</v>
      </c>
      <c r="K4" s="39" t="s">
        <v>223</v>
      </c>
      <c r="L4" s="39" t="s">
        <v>224</v>
      </c>
      <c r="M4" s="59" t="s">
        <v>225</v>
      </c>
      <c r="N4" s="62" t="s">
        <v>226</v>
      </c>
      <c r="O4" s="63" t="s">
        <v>226</v>
      </c>
      <c r="P4" s="39" t="s">
        <v>227</v>
      </c>
      <c r="Q4" s="39" t="s">
        <v>227</v>
      </c>
      <c r="R4" s="3"/>
      <c r="S4" s="3"/>
    </row>
    <row r="5" spans="1:19" s="13" customFormat="1" ht="16.5" customHeight="1">
      <c r="A5" s="22"/>
      <c r="B5" s="23"/>
      <c r="C5" s="23"/>
      <c r="D5" s="23"/>
      <c r="E5" s="24"/>
      <c r="F5" s="25"/>
      <c r="G5" s="30"/>
      <c r="H5" s="28" t="s">
        <v>59</v>
      </c>
      <c r="I5" s="14">
        <v>62653828830</v>
      </c>
      <c r="J5" s="14">
        <v>111314828</v>
      </c>
      <c r="K5" s="70">
        <v>62765143658</v>
      </c>
      <c r="L5" s="64">
        <v>57736074188.5</v>
      </c>
      <c r="M5" s="65">
        <v>6417889464</v>
      </c>
      <c r="N5" s="83">
        <f>L5-K5</f>
        <v>-5029069469.5</v>
      </c>
      <c r="O5" s="83">
        <f>L5-K5</f>
        <v>-5029069469.5</v>
      </c>
      <c r="P5" s="84">
        <f>L5/K5</f>
        <v>0.919874803491205</v>
      </c>
      <c r="Q5" s="85">
        <f>L5/K5</f>
        <v>0.919874803491205</v>
      </c>
      <c r="S5" s="12"/>
    </row>
    <row r="6" spans="1:19" s="13" customFormat="1" ht="15" customHeight="1">
      <c r="A6" s="22"/>
      <c r="B6" s="23"/>
      <c r="C6" s="23"/>
      <c r="D6" s="23"/>
      <c r="E6" s="24"/>
      <c r="F6" s="25"/>
      <c r="G6" s="30"/>
      <c r="H6" s="31" t="s">
        <v>20</v>
      </c>
      <c r="I6" s="41">
        <v>59833751746</v>
      </c>
      <c r="J6" s="27">
        <v>150699196</v>
      </c>
      <c r="K6" s="66">
        <v>59962748133</v>
      </c>
      <c r="L6" s="66">
        <v>55145086339.07</v>
      </c>
      <c r="M6" s="67">
        <v>6295022624</v>
      </c>
      <c r="N6" s="87">
        <f>L6-K6</f>
        <v>-4817661793.93</v>
      </c>
      <c r="O6" s="83">
        <f>L6-K6</f>
        <v>-4817661793.93</v>
      </c>
      <c r="P6" s="88">
        <f>L6/K6</f>
        <v>0.9196557538816564</v>
      </c>
      <c r="Q6" s="86">
        <f>L6/K6</f>
        <v>0.9196557538816564</v>
      </c>
      <c r="S6" s="12"/>
    </row>
    <row r="7" spans="1:19" s="13" customFormat="1" ht="15" customHeight="1">
      <c r="A7" s="22"/>
      <c r="B7" s="23"/>
      <c r="C7" s="23"/>
      <c r="D7" s="23"/>
      <c r="E7" s="24"/>
      <c r="F7" s="25"/>
      <c r="G7" s="30"/>
      <c r="H7" s="31" t="s">
        <v>21</v>
      </c>
      <c r="I7" s="42">
        <v>2820077084</v>
      </c>
      <c r="J7" s="42">
        <v>-39384368</v>
      </c>
      <c r="K7" s="66">
        <v>2802395525</v>
      </c>
      <c r="L7" s="68">
        <v>2590987849.4</v>
      </c>
      <c r="M7" s="69">
        <v>122866840</v>
      </c>
      <c r="N7" s="87">
        <f>L7-K7</f>
        <v>-211407675.5999999</v>
      </c>
      <c r="O7" s="83">
        <f>L7-K7</f>
        <v>-211407675.5999999</v>
      </c>
      <c r="P7" s="88">
        <f>L7/K7</f>
        <v>0.9245617994626223</v>
      </c>
      <c r="Q7" s="86">
        <f>L7/K7</f>
        <v>0.9245617994626223</v>
      </c>
      <c r="S7" s="12"/>
    </row>
    <row r="8" spans="1:19" s="13" customFormat="1" ht="18.75" customHeight="1">
      <c r="A8" s="22"/>
      <c r="B8" s="23"/>
      <c r="C8" s="23"/>
      <c r="D8" s="23"/>
      <c r="E8" s="24"/>
      <c r="F8" s="25"/>
      <c r="G8" s="94" t="s">
        <v>69</v>
      </c>
      <c r="H8" s="95"/>
      <c r="I8" s="41"/>
      <c r="J8" s="41"/>
      <c r="K8" s="41"/>
      <c r="L8" s="41"/>
      <c r="M8" s="40"/>
      <c r="N8" s="73"/>
      <c r="O8" s="73"/>
      <c r="P8" s="73"/>
      <c r="Q8" s="73"/>
      <c r="R8" s="12"/>
      <c r="S8" s="12"/>
    </row>
    <row r="9" spans="1:19" s="13" customFormat="1" ht="33" customHeight="1">
      <c r="A9" s="22"/>
      <c r="B9" s="23"/>
      <c r="C9" s="23"/>
      <c r="D9" s="23"/>
      <c r="E9" s="24"/>
      <c r="F9" s="25"/>
      <c r="G9" s="32" t="s">
        <v>95</v>
      </c>
      <c r="H9" s="33" t="s">
        <v>2</v>
      </c>
      <c r="I9" s="53">
        <v>9619142762</v>
      </c>
      <c r="J9" s="53">
        <v>-435631</v>
      </c>
      <c r="K9" s="71">
        <v>9618707131</v>
      </c>
      <c r="L9" s="80">
        <v>8970871122.590002</v>
      </c>
      <c r="M9" s="71"/>
      <c r="N9" s="83">
        <f>L9-K9</f>
        <v>-647836008.4099979</v>
      </c>
      <c r="O9" s="83">
        <f>L9-K9</f>
        <v>-647836008.4099979</v>
      </c>
      <c r="P9" s="84">
        <f>L9/K9</f>
        <v>0.9326483279315059</v>
      </c>
      <c r="Q9" s="85">
        <f>L9/K9</f>
        <v>0.9326483279315059</v>
      </c>
      <c r="R9" s="12"/>
      <c r="S9" s="12"/>
    </row>
    <row r="10" spans="1:19" s="13" customFormat="1" ht="33" customHeight="1">
      <c r="A10" s="22"/>
      <c r="B10" s="23"/>
      <c r="C10" s="23"/>
      <c r="D10" s="23"/>
      <c r="E10" s="24"/>
      <c r="F10" s="25"/>
      <c r="G10" s="43" t="s">
        <v>96</v>
      </c>
      <c r="H10" s="31" t="s">
        <v>71</v>
      </c>
      <c r="I10" s="52">
        <v>127675574</v>
      </c>
      <c r="J10" s="52">
        <v>-605331</v>
      </c>
      <c r="K10" s="73">
        <v>127070243</v>
      </c>
      <c r="L10" s="81">
        <v>82772665.43</v>
      </c>
      <c r="M10" s="72"/>
      <c r="N10" s="87">
        <f aca="true" t="shared" si="0" ref="N10:N73">L10-K10</f>
        <v>-44297577.56999999</v>
      </c>
      <c r="O10" s="83">
        <f aca="true" t="shared" si="1" ref="O10:O73">L10-K10</f>
        <v>-44297577.56999999</v>
      </c>
      <c r="P10" s="88">
        <f aca="true" t="shared" si="2" ref="P10:P73">L10/K10</f>
        <v>0.651392989230374</v>
      </c>
      <c r="Q10" s="86">
        <f aca="true" t="shared" si="3" ref="Q10:Q73">L10/K10</f>
        <v>0.651392989230374</v>
      </c>
      <c r="R10" s="12"/>
      <c r="S10" s="12"/>
    </row>
    <row r="11" spans="1:19" s="13" customFormat="1" ht="33" customHeight="1">
      <c r="A11" s="22"/>
      <c r="B11" s="23"/>
      <c r="C11" s="23"/>
      <c r="D11" s="23"/>
      <c r="E11" s="24"/>
      <c r="F11" s="25"/>
      <c r="G11" s="43" t="s">
        <v>97</v>
      </c>
      <c r="H11" s="31" t="s">
        <v>72</v>
      </c>
      <c r="I11" s="52">
        <v>32431900</v>
      </c>
      <c r="J11" s="52"/>
      <c r="K11" s="69">
        <v>32431900</v>
      </c>
      <c r="L11" s="81">
        <v>24845370</v>
      </c>
      <c r="M11" s="69"/>
      <c r="N11" s="87">
        <f t="shared" si="0"/>
        <v>-7586530</v>
      </c>
      <c r="O11" s="83">
        <f t="shared" si="1"/>
        <v>-7586530</v>
      </c>
      <c r="P11" s="88">
        <f t="shared" si="2"/>
        <v>0.766078151449653</v>
      </c>
      <c r="Q11" s="86">
        <f t="shared" si="3"/>
        <v>0.766078151449653</v>
      </c>
      <c r="R11" s="12"/>
      <c r="S11" s="12"/>
    </row>
    <row r="12" spans="1:19" s="13" customFormat="1" ht="33" customHeight="1">
      <c r="A12" s="22"/>
      <c r="B12" s="23"/>
      <c r="C12" s="23"/>
      <c r="D12" s="23"/>
      <c r="E12" s="24"/>
      <c r="F12" s="25"/>
      <c r="G12" s="43" t="s">
        <v>98</v>
      </c>
      <c r="H12" s="31" t="s">
        <v>4</v>
      </c>
      <c r="I12" s="52">
        <v>9459035288</v>
      </c>
      <c r="J12" s="52">
        <v>169700</v>
      </c>
      <c r="K12" s="69">
        <v>9459204988</v>
      </c>
      <c r="L12" s="81">
        <v>8863253087.160002</v>
      </c>
      <c r="M12" s="69"/>
      <c r="N12" s="87">
        <f t="shared" si="0"/>
        <v>-595951900.8399982</v>
      </c>
      <c r="O12" s="83">
        <f t="shared" si="1"/>
        <v>-595951900.8399982</v>
      </c>
      <c r="P12" s="88">
        <f t="shared" si="2"/>
        <v>0.9369976756401805</v>
      </c>
      <c r="Q12" s="86">
        <f t="shared" si="3"/>
        <v>0.9369976756401805</v>
      </c>
      <c r="R12" s="12"/>
      <c r="S12" s="12"/>
    </row>
    <row r="13" spans="1:19" s="13" customFormat="1" ht="32.25" customHeight="1">
      <c r="A13" s="22"/>
      <c r="B13" s="23"/>
      <c r="C13" s="23"/>
      <c r="D13" s="23"/>
      <c r="E13" s="24"/>
      <c r="F13" s="25"/>
      <c r="G13" s="34" t="s">
        <v>99</v>
      </c>
      <c r="H13" s="35" t="s">
        <v>5</v>
      </c>
      <c r="I13" s="53">
        <v>16552306562</v>
      </c>
      <c r="J13" s="53">
        <v>-127257243</v>
      </c>
      <c r="K13" s="71">
        <v>16425049319</v>
      </c>
      <c r="L13" s="80">
        <v>15868659981.890001</v>
      </c>
      <c r="M13" s="80"/>
      <c r="N13" s="83">
        <f t="shared" si="0"/>
        <v>-556389337.1099987</v>
      </c>
      <c r="O13" s="83">
        <f t="shared" si="1"/>
        <v>-556389337.1099987</v>
      </c>
      <c r="P13" s="84">
        <f t="shared" si="2"/>
        <v>0.9661255606419163</v>
      </c>
      <c r="Q13" s="85">
        <f t="shared" si="3"/>
        <v>0.9661255606419163</v>
      </c>
      <c r="R13" s="12"/>
      <c r="S13" s="12"/>
    </row>
    <row r="14" spans="1:19" s="13" customFormat="1" ht="32.25" customHeight="1">
      <c r="A14" s="22"/>
      <c r="B14" s="23"/>
      <c r="C14" s="23"/>
      <c r="D14" s="23"/>
      <c r="E14" s="24"/>
      <c r="F14" s="25"/>
      <c r="G14" s="44" t="s">
        <v>100</v>
      </c>
      <c r="H14" s="45" t="s">
        <v>6</v>
      </c>
      <c r="I14" s="52" t="e">
        <f>SUM(#REF!)</f>
        <v>#REF!</v>
      </c>
      <c r="J14" s="52">
        <v>-122006091</v>
      </c>
      <c r="K14" s="69">
        <v>16047199457</v>
      </c>
      <c r="L14" s="81">
        <v>15558876523.82</v>
      </c>
      <c r="M14" s="81"/>
      <c r="N14" s="87">
        <f t="shared" si="0"/>
        <v>-488322933.1800003</v>
      </c>
      <c r="O14" s="83">
        <f t="shared" si="1"/>
        <v>-488322933.1800003</v>
      </c>
      <c r="P14" s="88">
        <f t="shared" si="2"/>
        <v>0.969569585366686</v>
      </c>
      <c r="Q14" s="86">
        <f t="shared" si="3"/>
        <v>0.969569585366686</v>
      </c>
      <c r="R14" s="12"/>
      <c r="S14" s="12"/>
    </row>
    <row r="15" spans="1:19" s="13" customFormat="1" ht="32.25" customHeight="1">
      <c r="A15" s="22"/>
      <c r="B15" s="23"/>
      <c r="C15" s="23"/>
      <c r="D15" s="23"/>
      <c r="E15" s="24"/>
      <c r="F15" s="25"/>
      <c r="G15" s="44" t="s">
        <v>101</v>
      </c>
      <c r="H15" s="45" t="s">
        <v>7</v>
      </c>
      <c r="I15" s="52" t="e">
        <f>SUM(#REF!)</f>
        <v>#REF!</v>
      </c>
      <c r="J15" s="52">
        <v>-5251152</v>
      </c>
      <c r="K15" s="69">
        <v>232321271</v>
      </c>
      <c r="L15" s="81">
        <v>180916275.99</v>
      </c>
      <c r="M15" s="81"/>
      <c r="N15" s="87">
        <f t="shared" si="0"/>
        <v>-51404995.00999999</v>
      </c>
      <c r="O15" s="83">
        <f t="shared" si="1"/>
        <v>-51404995.00999999</v>
      </c>
      <c r="P15" s="88">
        <f t="shared" si="2"/>
        <v>0.778733153495876</v>
      </c>
      <c r="Q15" s="86">
        <f t="shared" si="3"/>
        <v>0.778733153495876</v>
      </c>
      <c r="R15" s="12"/>
      <c r="S15" s="12"/>
    </row>
    <row r="16" spans="1:19" s="13" customFormat="1" ht="33.75" customHeight="1">
      <c r="A16" s="22"/>
      <c r="B16" s="23"/>
      <c r="C16" s="23"/>
      <c r="D16" s="23"/>
      <c r="E16" s="24"/>
      <c r="F16" s="25"/>
      <c r="G16" s="44" t="s">
        <v>215</v>
      </c>
      <c r="H16" s="45" t="s">
        <v>216</v>
      </c>
      <c r="I16" s="54">
        <v>10000000</v>
      </c>
      <c r="J16" s="54"/>
      <c r="K16" s="73">
        <v>10000000</v>
      </c>
      <c r="L16" s="81">
        <v>3782278.54</v>
      </c>
      <c r="M16" s="75"/>
      <c r="N16" s="87">
        <f t="shared" si="0"/>
        <v>-6217721.46</v>
      </c>
      <c r="O16" s="83">
        <f t="shared" si="1"/>
        <v>-6217721.46</v>
      </c>
      <c r="P16" s="88">
        <f t="shared" si="2"/>
        <v>0.37822785400000003</v>
      </c>
      <c r="Q16" s="86">
        <f t="shared" si="3"/>
        <v>0.37822785400000003</v>
      </c>
      <c r="R16" s="12"/>
      <c r="S16" s="12"/>
    </row>
    <row r="17" spans="1:19" s="13" customFormat="1" ht="32.25" customHeight="1">
      <c r="A17" s="22"/>
      <c r="B17" s="23"/>
      <c r="C17" s="23"/>
      <c r="D17" s="23"/>
      <c r="E17" s="24"/>
      <c r="F17" s="25"/>
      <c r="G17" s="44" t="s">
        <v>103</v>
      </c>
      <c r="H17" s="45" t="s">
        <v>102</v>
      </c>
      <c r="I17" s="47" t="e">
        <f>SUM(#REF!)</f>
        <v>#REF!</v>
      </c>
      <c r="J17" s="42"/>
      <c r="K17" s="73">
        <v>104011719</v>
      </c>
      <c r="L17" s="81">
        <v>100672855.53999999</v>
      </c>
      <c r="M17" s="73"/>
      <c r="N17" s="87">
        <f t="shared" si="0"/>
        <v>-3338863.4600000083</v>
      </c>
      <c r="O17" s="83">
        <f t="shared" si="1"/>
        <v>-3338863.4600000083</v>
      </c>
      <c r="P17" s="88">
        <f t="shared" si="2"/>
        <v>0.9678991608628253</v>
      </c>
      <c r="Q17" s="86">
        <f t="shared" si="3"/>
        <v>0.9678991608628253</v>
      </c>
      <c r="R17" s="12"/>
      <c r="S17" s="12"/>
    </row>
    <row r="18" spans="1:19" s="13" customFormat="1" ht="48" customHeight="1">
      <c r="A18" s="22"/>
      <c r="B18" s="23"/>
      <c r="C18" s="23"/>
      <c r="D18" s="23"/>
      <c r="E18" s="24"/>
      <c r="F18" s="25"/>
      <c r="G18" s="44" t="s">
        <v>104</v>
      </c>
      <c r="H18" s="45" t="s">
        <v>8</v>
      </c>
      <c r="I18" s="60" t="e">
        <f>SUM(#REF!)</f>
        <v>#REF!</v>
      </c>
      <c r="J18" s="48"/>
      <c r="K18" s="73">
        <v>16635870</v>
      </c>
      <c r="L18" s="81">
        <v>13868048</v>
      </c>
      <c r="M18" s="73"/>
      <c r="N18" s="87">
        <f t="shared" si="0"/>
        <v>-2767822</v>
      </c>
      <c r="O18" s="83">
        <f t="shared" si="1"/>
        <v>-2767822</v>
      </c>
      <c r="P18" s="88">
        <f t="shared" si="2"/>
        <v>0.8336232490395753</v>
      </c>
      <c r="Q18" s="86">
        <f t="shared" si="3"/>
        <v>0.8336232490395753</v>
      </c>
      <c r="R18" s="12"/>
      <c r="S18" s="12"/>
    </row>
    <row r="19" spans="1:19" s="13" customFormat="1" ht="32.25" customHeight="1">
      <c r="A19" s="22"/>
      <c r="B19" s="23"/>
      <c r="C19" s="23"/>
      <c r="D19" s="23"/>
      <c r="E19" s="24"/>
      <c r="F19" s="25"/>
      <c r="G19" s="46" t="s">
        <v>105</v>
      </c>
      <c r="H19" s="45" t="s">
        <v>106</v>
      </c>
      <c r="I19" s="54">
        <v>10440802</v>
      </c>
      <c r="J19" s="54"/>
      <c r="K19" s="73">
        <v>10440802</v>
      </c>
      <c r="L19" s="81">
        <v>10394000</v>
      </c>
      <c r="M19" s="73"/>
      <c r="N19" s="87">
        <f t="shared" si="0"/>
        <v>-46802</v>
      </c>
      <c r="O19" s="83">
        <f t="shared" si="1"/>
        <v>-46802</v>
      </c>
      <c r="P19" s="88">
        <f t="shared" si="2"/>
        <v>0.9955173941618661</v>
      </c>
      <c r="Q19" s="86">
        <f t="shared" si="3"/>
        <v>0.9955173941618661</v>
      </c>
      <c r="R19" s="12"/>
      <c r="S19" s="12"/>
    </row>
    <row r="20" spans="1:19" s="13" customFormat="1" ht="30.75" customHeight="1">
      <c r="A20" s="22"/>
      <c r="B20" s="23"/>
      <c r="C20" s="23"/>
      <c r="D20" s="23"/>
      <c r="E20" s="24"/>
      <c r="F20" s="25"/>
      <c r="G20" s="46" t="s">
        <v>107</v>
      </c>
      <c r="H20" s="45" t="s">
        <v>108</v>
      </c>
      <c r="I20" s="60">
        <v>4440200</v>
      </c>
      <c r="J20" s="60"/>
      <c r="K20" s="73">
        <v>4440200</v>
      </c>
      <c r="L20" s="81">
        <v>150000</v>
      </c>
      <c r="M20" s="73"/>
      <c r="N20" s="87">
        <f t="shared" si="0"/>
        <v>-4290200</v>
      </c>
      <c r="O20" s="83">
        <f t="shared" si="1"/>
        <v>-4290200</v>
      </c>
      <c r="P20" s="88">
        <f t="shared" si="2"/>
        <v>0.033782262060267555</v>
      </c>
      <c r="Q20" s="86">
        <f t="shared" si="3"/>
        <v>0.033782262060267555</v>
      </c>
      <c r="R20" s="12"/>
      <c r="S20" s="12"/>
    </row>
    <row r="21" spans="1:19" s="13" customFormat="1" ht="31.5" customHeight="1">
      <c r="A21" s="22"/>
      <c r="B21" s="23"/>
      <c r="C21" s="23"/>
      <c r="D21" s="23"/>
      <c r="E21" s="24"/>
      <c r="F21" s="25"/>
      <c r="G21" s="32" t="s">
        <v>109</v>
      </c>
      <c r="H21" s="35" t="s">
        <v>9</v>
      </c>
      <c r="I21" s="57">
        <v>9240592784</v>
      </c>
      <c r="J21" s="57">
        <v>31793219</v>
      </c>
      <c r="K21" s="76">
        <v>9272386003</v>
      </c>
      <c r="L21" s="80">
        <v>9192865063.489996</v>
      </c>
      <c r="M21" s="74"/>
      <c r="N21" s="83">
        <f t="shared" si="0"/>
        <v>-79520939.51000404</v>
      </c>
      <c r="O21" s="83">
        <f t="shared" si="1"/>
        <v>-79520939.51000404</v>
      </c>
      <c r="P21" s="84">
        <f t="shared" si="2"/>
        <v>0.991423896774328</v>
      </c>
      <c r="Q21" s="85">
        <f t="shared" si="3"/>
        <v>0.991423896774328</v>
      </c>
      <c r="R21" s="12"/>
      <c r="S21" s="12"/>
    </row>
    <row r="22" spans="1:19" s="13" customFormat="1" ht="31.5" customHeight="1">
      <c r="A22" s="22"/>
      <c r="B22" s="23"/>
      <c r="C22" s="23"/>
      <c r="D22" s="23"/>
      <c r="E22" s="24"/>
      <c r="F22" s="25"/>
      <c r="G22" s="44" t="s">
        <v>110</v>
      </c>
      <c r="H22" s="45" t="s">
        <v>10</v>
      </c>
      <c r="I22" s="54">
        <v>8871562544</v>
      </c>
      <c r="J22" s="54">
        <v>34101215</v>
      </c>
      <c r="K22" s="73">
        <v>8905663759</v>
      </c>
      <c r="L22" s="81">
        <v>8836211341.039999</v>
      </c>
      <c r="M22" s="75"/>
      <c r="N22" s="87">
        <f t="shared" si="0"/>
        <v>-69452417.96000099</v>
      </c>
      <c r="O22" s="83">
        <f t="shared" si="1"/>
        <v>-69452417.96000099</v>
      </c>
      <c r="P22" s="88">
        <f t="shared" si="2"/>
        <v>0.9922013204361311</v>
      </c>
      <c r="Q22" s="86">
        <f t="shared" si="3"/>
        <v>0.9922013204361311</v>
      </c>
      <c r="R22" s="12"/>
      <c r="S22" s="12"/>
    </row>
    <row r="23" spans="1:19" s="13" customFormat="1" ht="31.5" customHeight="1">
      <c r="A23" s="22"/>
      <c r="B23" s="23"/>
      <c r="C23" s="23"/>
      <c r="D23" s="23"/>
      <c r="E23" s="24"/>
      <c r="F23" s="25"/>
      <c r="G23" s="44" t="s">
        <v>111</v>
      </c>
      <c r="H23" s="45" t="s">
        <v>11</v>
      </c>
      <c r="I23" s="54">
        <v>154425200</v>
      </c>
      <c r="J23" s="54"/>
      <c r="K23" s="73">
        <v>154425200</v>
      </c>
      <c r="L23" s="81">
        <v>151936378.8</v>
      </c>
      <c r="M23" s="75"/>
      <c r="N23" s="87">
        <f t="shared" si="0"/>
        <v>-2488821.199999988</v>
      </c>
      <c r="O23" s="83">
        <f t="shared" si="1"/>
        <v>-2488821.199999988</v>
      </c>
      <c r="P23" s="88">
        <f t="shared" si="2"/>
        <v>0.9838833221520841</v>
      </c>
      <c r="Q23" s="86">
        <f t="shared" si="3"/>
        <v>0.9838833221520841</v>
      </c>
      <c r="R23" s="12"/>
      <c r="S23" s="12"/>
    </row>
    <row r="24" spans="1:19" s="13" customFormat="1" ht="16.5" customHeight="1">
      <c r="A24" s="22"/>
      <c r="B24" s="23"/>
      <c r="C24" s="23"/>
      <c r="D24" s="23"/>
      <c r="E24" s="24"/>
      <c r="F24" s="25"/>
      <c r="G24" s="44" t="s">
        <v>112</v>
      </c>
      <c r="H24" s="45" t="s">
        <v>12</v>
      </c>
      <c r="I24" s="54">
        <v>214605040</v>
      </c>
      <c r="J24" s="52">
        <v>-2307996</v>
      </c>
      <c r="K24" s="73">
        <v>212297044</v>
      </c>
      <c r="L24" s="81">
        <v>204717343.64999998</v>
      </c>
      <c r="M24" s="73"/>
      <c r="N24" s="87">
        <f t="shared" si="0"/>
        <v>-7579700.350000024</v>
      </c>
      <c r="O24" s="83">
        <f t="shared" si="1"/>
        <v>-7579700.350000024</v>
      </c>
      <c r="P24" s="88">
        <f t="shared" si="2"/>
        <v>0.9642967221437148</v>
      </c>
      <c r="Q24" s="86">
        <f t="shared" si="3"/>
        <v>0.9642967221437148</v>
      </c>
      <c r="R24" s="12"/>
      <c r="S24" s="12"/>
    </row>
    <row r="25" spans="1:19" s="13" customFormat="1" ht="15.75" customHeight="1">
      <c r="A25" s="22"/>
      <c r="B25" s="23"/>
      <c r="C25" s="23"/>
      <c r="D25" s="23"/>
      <c r="E25" s="24"/>
      <c r="F25" s="25"/>
      <c r="G25" s="34" t="s">
        <v>113</v>
      </c>
      <c r="H25" s="35" t="s">
        <v>13</v>
      </c>
      <c r="I25" s="53">
        <v>65328804</v>
      </c>
      <c r="J25" s="26"/>
      <c r="K25" s="71">
        <v>65328804</v>
      </c>
      <c r="L25" s="80">
        <v>63083399.02</v>
      </c>
      <c r="M25" s="71"/>
      <c r="N25" s="83">
        <f t="shared" si="0"/>
        <v>-2245404.9799999967</v>
      </c>
      <c r="O25" s="83">
        <f t="shared" si="1"/>
        <v>-2245404.9799999967</v>
      </c>
      <c r="P25" s="84">
        <f t="shared" si="2"/>
        <v>0.9656291736184242</v>
      </c>
      <c r="Q25" s="85">
        <f t="shared" si="3"/>
        <v>0.9656291736184242</v>
      </c>
      <c r="R25" s="12"/>
      <c r="S25" s="12"/>
    </row>
    <row r="26" spans="1:19" s="13" customFormat="1" ht="29.25" customHeight="1">
      <c r="A26" s="22"/>
      <c r="B26" s="23"/>
      <c r="C26" s="23"/>
      <c r="D26" s="23"/>
      <c r="E26" s="24"/>
      <c r="F26" s="25"/>
      <c r="G26" s="43" t="s">
        <v>114</v>
      </c>
      <c r="H26" s="31" t="s">
        <v>115</v>
      </c>
      <c r="I26" s="52">
        <v>65328804</v>
      </c>
      <c r="J26" s="27"/>
      <c r="K26" s="69">
        <v>65328804</v>
      </c>
      <c r="L26" s="81">
        <v>63083399.02</v>
      </c>
      <c r="M26" s="69"/>
      <c r="N26" s="87">
        <f t="shared" si="0"/>
        <v>-2245404.9799999967</v>
      </c>
      <c r="O26" s="83">
        <f t="shared" si="1"/>
        <v>-2245404.9799999967</v>
      </c>
      <c r="P26" s="88">
        <f t="shared" si="2"/>
        <v>0.9656291736184242</v>
      </c>
      <c r="Q26" s="86">
        <f t="shared" si="3"/>
        <v>0.9656291736184242</v>
      </c>
      <c r="R26" s="12"/>
      <c r="S26" s="12"/>
    </row>
    <row r="27" spans="1:19" s="13" customFormat="1" ht="33" customHeight="1">
      <c r="A27" s="22"/>
      <c r="B27" s="23"/>
      <c r="C27" s="23"/>
      <c r="D27" s="23"/>
      <c r="E27" s="24"/>
      <c r="F27" s="25"/>
      <c r="G27" s="32" t="s">
        <v>116</v>
      </c>
      <c r="H27" s="35" t="s">
        <v>14</v>
      </c>
      <c r="I27" s="53">
        <v>2452975325</v>
      </c>
      <c r="J27" s="53">
        <v>4322600</v>
      </c>
      <c r="K27" s="71">
        <v>2457297925</v>
      </c>
      <c r="L27" s="80">
        <v>2011395167.61</v>
      </c>
      <c r="M27" s="71"/>
      <c r="N27" s="83">
        <f t="shared" si="0"/>
        <v>-445902757.3900001</v>
      </c>
      <c r="O27" s="83">
        <f t="shared" si="1"/>
        <v>-445902757.3900001</v>
      </c>
      <c r="P27" s="84">
        <f t="shared" si="2"/>
        <v>0.8185393993729921</v>
      </c>
      <c r="Q27" s="85">
        <f t="shared" si="3"/>
        <v>0.8185393993729921</v>
      </c>
      <c r="R27" s="12"/>
      <c r="S27" s="12"/>
    </row>
    <row r="28" spans="1:19" s="13" customFormat="1" ht="33" customHeight="1">
      <c r="A28" s="22"/>
      <c r="B28" s="23"/>
      <c r="C28" s="23"/>
      <c r="D28" s="23"/>
      <c r="E28" s="24"/>
      <c r="F28" s="25"/>
      <c r="G28" s="43" t="s">
        <v>117</v>
      </c>
      <c r="H28" s="31" t="s">
        <v>15</v>
      </c>
      <c r="I28" s="52">
        <v>816088854</v>
      </c>
      <c r="J28" s="52">
        <v>4322600</v>
      </c>
      <c r="K28" s="69">
        <v>820411454</v>
      </c>
      <c r="L28" s="81">
        <v>709310311.5</v>
      </c>
      <c r="M28" s="69"/>
      <c r="N28" s="87">
        <f t="shared" si="0"/>
        <v>-111101142.5</v>
      </c>
      <c r="O28" s="83">
        <f t="shared" si="1"/>
        <v>-111101142.5</v>
      </c>
      <c r="P28" s="88">
        <f t="shared" si="2"/>
        <v>0.8645787525779717</v>
      </c>
      <c r="Q28" s="86">
        <f t="shared" si="3"/>
        <v>0.8645787525779717</v>
      </c>
      <c r="R28" s="12"/>
      <c r="S28" s="12"/>
    </row>
    <row r="29" spans="1:19" s="13" customFormat="1" ht="33" customHeight="1">
      <c r="A29" s="22"/>
      <c r="B29" s="23"/>
      <c r="C29" s="23"/>
      <c r="D29" s="23"/>
      <c r="E29" s="24"/>
      <c r="F29" s="25"/>
      <c r="G29" s="43" t="s">
        <v>118</v>
      </c>
      <c r="H29" s="31" t="s">
        <v>119</v>
      </c>
      <c r="I29" s="52">
        <v>1608419604</v>
      </c>
      <c r="J29" s="52"/>
      <c r="K29" s="69">
        <v>1608419604</v>
      </c>
      <c r="L29" s="81">
        <v>1276002038.68</v>
      </c>
      <c r="M29" s="81"/>
      <c r="N29" s="87">
        <f t="shared" si="0"/>
        <v>-332417565.31999993</v>
      </c>
      <c r="O29" s="83">
        <f t="shared" si="1"/>
        <v>-332417565.31999993</v>
      </c>
      <c r="P29" s="88">
        <f t="shared" si="2"/>
        <v>0.7933265893468929</v>
      </c>
      <c r="Q29" s="86">
        <f t="shared" si="3"/>
        <v>0.7933265893468929</v>
      </c>
      <c r="R29" s="12"/>
      <c r="S29" s="12"/>
    </row>
    <row r="30" spans="1:19" s="13" customFormat="1" ht="33" customHeight="1">
      <c r="A30" s="22"/>
      <c r="B30" s="23"/>
      <c r="C30" s="23"/>
      <c r="D30" s="23"/>
      <c r="E30" s="24"/>
      <c r="F30" s="25"/>
      <c r="G30" s="43" t="s">
        <v>120</v>
      </c>
      <c r="H30" s="31" t="s">
        <v>16</v>
      </c>
      <c r="I30" s="52">
        <v>28466867</v>
      </c>
      <c r="J30" s="52"/>
      <c r="K30" s="69">
        <v>28466867</v>
      </c>
      <c r="L30" s="81">
        <v>26082817.430000003</v>
      </c>
      <c r="M30" s="69"/>
      <c r="N30" s="87">
        <f t="shared" si="0"/>
        <v>-2384049.5699999966</v>
      </c>
      <c r="O30" s="83">
        <f t="shared" si="1"/>
        <v>-2384049.5699999966</v>
      </c>
      <c r="P30" s="88">
        <f t="shared" si="2"/>
        <v>0.9162517754412526</v>
      </c>
      <c r="Q30" s="86">
        <f t="shared" si="3"/>
        <v>0.9162517754412526</v>
      </c>
      <c r="R30" s="12"/>
      <c r="S30" s="12"/>
    </row>
    <row r="31" spans="1:19" s="13" customFormat="1" ht="32.25" customHeight="1">
      <c r="A31" s="22"/>
      <c r="B31" s="23"/>
      <c r="C31" s="23"/>
      <c r="D31" s="23"/>
      <c r="E31" s="24"/>
      <c r="F31" s="25"/>
      <c r="G31" s="32" t="s">
        <v>121</v>
      </c>
      <c r="H31" s="35" t="s">
        <v>22</v>
      </c>
      <c r="I31" s="53">
        <v>660745390</v>
      </c>
      <c r="J31" s="36">
        <v>17800000</v>
      </c>
      <c r="K31" s="71">
        <v>678545390</v>
      </c>
      <c r="L31" s="80">
        <v>640874152.8599999</v>
      </c>
      <c r="M31" s="80"/>
      <c r="N31" s="83">
        <f t="shared" si="0"/>
        <v>-37671237.140000105</v>
      </c>
      <c r="O31" s="83">
        <f t="shared" si="1"/>
        <v>-37671237.140000105</v>
      </c>
      <c r="P31" s="84">
        <f t="shared" si="2"/>
        <v>0.9444823622779309</v>
      </c>
      <c r="Q31" s="85">
        <f t="shared" si="3"/>
        <v>0.9444823622779309</v>
      </c>
      <c r="R31" s="12"/>
      <c r="S31" s="12"/>
    </row>
    <row r="32" spans="1:19" s="13" customFormat="1" ht="32.25" customHeight="1">
      <c r="A32" s="22"/>
      <c r="B32" s="23"/>
      <c r="C32" s="23"/>
      <c r="D32" s="23"/>
      <c r="E32" s="24"/>
      <c r="F32" s="25"/>
      <c r="G32" s="43" t="s">
        <v>122</v>
      </c>
      <c r="H32" s="45" t="s">
        <v>17</v>
      </c>
      <c r="I32" s="52">
        <v>614318401</v>
      </c>
      <c r="J32" s="42">
        <v>17800000</v>
      </c>
      <c r="K32" s="69">
        <v>632118401</v>
      </c>
      <c r="L32" s="81">
        <v>617505541.27</v>
      </c>
      <c r="M32" s="69"/>
      <c r="N32" s="87">
        <f t="shared" si="0"/>
        <v>-14612859.73000002</v>
      </c>
      <c r="O32" s="83">
        <f t="shared" si="1"/>
        <v>-14612859.73000002</v>
      </c>
      <c r="P32" s="88">
        <f t="shared" si="2"/>
        <v>0.9768827173724373</v>
      </c>
      <c r="Q32" s="86">
        <f t="shared" si="3"/>
        <v>0.9768827173724373</v>
      </c>
      <c r="R32" s="12"/>
      <c r="S32" s="12"/>
    </row>
    <row r="33" spans="1:19" s="13" customFormat="1" ht="47.25" customHeight="1">
      <c r="A33" s="22"/>
      <c r="B33" s="23"/>
      <c r="C33" s="23"/>
      <c r="D33" s="23"/>
      <c r="E33" s="24"/>
      <c r="F33" s="25"/>
      <c r="G33" s="49" t="s">
        <v>123</v>
      </c>
      <c r="H33" s="45" t="s">
        <v>18</v>
      </c>
      <c r="I33" s="52">
        <v>2450300</v>
      </c>
      <c r="J33" s="52"/>
      <c r="K33" s="73">
        <v>2450300</v>
      </c>
      <c r="L33" s="81">
        <v>1490963.8</v>
      </c>
      <c r="M33" s="73"/>
      <c r="N33" s="87">
        <f t="shared" si="0"/>
        <v>-959336.2</v>
      </c>
      <c r="O33" s="83">
        <f t="shared" si="1"/>
        <v>-959336.2</v>
      </c>
      <c r="P33" s="88">
        <f t="shared" si="2"/>
        <v>0.6084821450434641</v>
      </c>
      <c r="Q33" s="86">
        <f t="shared" si="3"/>
        <v>0.6084821450434641</v>
      </c>
      <c r="R33" s="12"/>
      <c r="S33" s="12"/>
    </row>
    <row r="34" spans="1:19" s="13" customFormat="1" ht="47.25" customHeight="1">
      <c r="A34" s="22"/>
      <c r="B34" s="23"/>
      <c r="C34" s="23"/>
      <c r="D34" s="23"/>
      <c r="E34" s="24"/>
      <c r="F34" s="25"/>
      <c r="G34" s="46" t="s">
        <v>213</v>
      </c>
      <c r="H34" s="45" t="s">
        <v>214</v>
      </c>
      <c r="I34" s="54">
        <v>43976689</v>
      </c>
      <c r="J34" s="54"/>
      <c r="K34" s="73">
        <v>43976689</v>
      </c>
      <c r="L34" s="81">
        <v>21877647.79</v>
      </c>
      <c r="M34" s="73"/>
      <c r="N34" s="87">
        <f t="shared" si="0"/>
        <v>-22099041.21</v>
      </c>
      <c r="O34" s="83">
        <f t="shared" si="1"/>
        <v>-22099041.21</v>
      </c>
      <c r="P34" s="88">
        <f t="shared" si="2"/>
        <v>0.4974828320977052</v>
      </c>
      <c r="Q34" s="86">
        <f t="shared" si="3"/>
        <v>0.4974828320977052</v>
      </c>
      <c r="R34" s="12"/>
      <c r="S34" s="12"/>
    </row>
    <row r="35" spans="1:19" s="13" customFormat="1" ht="46.5" customHeight="1">
      <c r="A35" s="22"/>
      <c r="B35" s="23"/>
      <c r="C35" s="23"/>
      <c r="D35" s="23"/>
      <c r="E35" s="24"/>
      <c r="F35" s="25"/>
      <c r="G35" s="32" t="s">
        <v>124</v>
      </c>
      <c r="H35" s="35" t="s">
        <v>23</v>
      </c>
      <c r="I35" s="38">
        <v>84912851</v>
      </c>
      <c r="J35" s="38">
        <v>-191177</v>
      </c>
      <c r="K35" s="76">
        <v>84721674</v>
      </c>
      <c r="L35" s="80">
        <v>50904661.56</v>
      </c>
      <c r="M35" s="76"/>
      <c r="N35" s="83">
        <f t="shared" si="0"/>
        <v>-33817012.44</v>
      </c>
      <c r="O35" s="83">
        <f t="shared" si="1"/>
        <v>-33817012.44</v>
      </c>
      <c r="P35" s="84">
        <f t="shared" si="2"/>
        <v>0.6008457949024946</v>
      </c>
      <c r="Q35" s="85">
        <f t="shared" si="3"/>
        <v>0.6008457949024946</v>
      </c>
      <c r="R35" s="12"/>
      <c r="S35" s="12"/>
    </row>
    <row r="36" spans="1:19" s="13" customFormat="1" ht="31.5" customHeight="1">
      <c r="A36" s="22"/>
      <c r="B36" s="23"/>
      <c r="C36" s="23"/>
      <c r="D36" s="23"/>
      <c r="E36" s="24"/>
      <c r="F36" s="25"/>
      <c r="G36" s="43" t="s">
        <v>125</v>
      </c>
      <c r="H36" s="31" t="s">
        <v>74</v>
      </c>
      <c r="I36" s="47">
        <v>13836100</v>
      </c>
      <c r="J36" s="47"/>
      <c r="K36" s="73">
        <v>13836100</v>
      </c>
      <c r="L36" s="81">
        <v>1569433.1</v>
      </c>
      <c r="M36" s="72"/>
      <c r="N36" s="87">
        <f t="shared" si="0"/>
        <v>-12266666.9</v>
      </c>
      <c r="O36" s="83">
        <f t="shared" si="1"/>
        <v>-12266666.9</v>
      </c>
      <c r="P36" s="88">
        <f t="shared" si="2"/>
        <v>0.11343030911889912</v>
      </c>
      <c r="Q36" s="86">
        <f t="shared" si="3"/>
        <v>0.11343030911889912</v>
      </c>
      <c r="R36" s="12"/>
      <c r="S36" s="12"/>
    </row>
    <row r="37" spans="1:19" s="13" customFormat="1" ht="32.25" customHeight="1">
      <c r="A37" s="22"/>
      <c r="B37" s="23"/>
      <c r="C37" s="23"/>
      <c r="D37" s="23"/>
      <c r="E37" s="24"/>
      <c r="F37" s="25"/>
      <c r="G37" s="43" t="s">
        <v>126</v>
      </c>
      <c r="H37" s="31" t="s">
        <v>19</v>
      </c>
      <c r="I37" s="42">
        <v>4592223</v>
      </c>
      <c r="J37" s="47"/>
      <c r="K37" s="73">
        <v>4592223</v>
      </c>
      <c r="L37" s="81">
        <v>4572223</v>
      </c>
      <c r="M37" s="72"/>
      <c r="N37" s="87">
        <f t="shared" si="0"/>
        <v>-20000</v>
      </c>
      <c r="O37" s="83">
        <f t="shared" si="1"/>
        <v>-20000</v>
      </c>
      <c r="P37" s="88">
        <f t="shared" si="2"/>
        <v>0.9956448108029597</v>
      </c>
      <c r="Q37" s="86">
        <f t="shared" si="3"/>
        <v>0.9956448108029597</v>
      </c>
      <c r="R37" s="12"/>
      <c r="S37" s="12"/>
    </row>
    <row r="38" spans="1:19" s="13" customFormat="1" ht="46.5" customHeight="1">
      <c r="A38" s="22"/>
      <c r="B38" s="23"/>
      <c r="C38" s="23"/>
      <c r="D38" s="23"/>
      <c r="E38" s="24"/>
      <c r="F38" s="25"/>
      <c r="G38" s="44" t="s">
        <v>127</v>
      </c>
      <c r="H38" s="31" t="s">
        <v>75</v>
      </c>
      <c r="I38" s="47">
        <v>53484528</v>
      </c>
      <c r="J38" s="47"/>
      <c r="K38" s="73">
        <v>53484528</v>
      </c>
      <c r="L38" s="81">
        <v>42484047.61</v>
      </c>
      <c r="M38" s="72"/>
      <c r="N38" s="87">
        <f t="shared" si="0"/>
        <v>-11000480.39</v>
      </c>
      <c r="O38" s="83">
        <f t="shared" si="1"/>
        <v>-11000480.39</v>
      </c>
      <c r="P38" s="88">
        <f t="shared" si="2"/>
        <v>0.7943240634001668</v>
      </c>
      <c r="Q38" s="86">
        <f t="shared" si="3"/>
        <v>0.7943240634001668</v>
      </c>
      <c r="R38" s="12"/>
      <c r="S38" s="12"/>
    </row>
    <row r="39" spans="1:19" s="13" customFormat="1" ht="31.5" customHeight="1">
      <c r="A39" s="22"/>
      <c r="B39" s="23"/>
      <c r="C39" s="23"/>
      <c r="D39" s="23"/>
      <c r="E39" s="24"/>
      <c r="F39" s="25"/>
      <c r="G39" s="44" t="s">
        <v>128</v>
      </c>
      <c r="H39" s="31" t="s">
        <v>129</v>
      </c>
      <c r="I39" s="47">
        <v>13000000</v>
      </c>
      <c r="J39" s="47">
        <v>-191177</v>
      </c>
      <c r="K39" s="73">
        <v>12808823</v>
      </c>
      <c r="L39" s="81">
        <v>2278957.85</v>
      </c>
      <c r="M39" s="72"/>
      <c r="N39" s="87">
        <f t="shared" si="0"/>
        <v>-10529865.15</v>
      </c>
      <c r="O39" s="83">
        <f t="shared" si="1"/>
        <v>-10529865.15</v>
      </c>
      <c r="P39" s="88">
        <f t="shared" si="2"/>
        <v>0.17792094168215145</v>
      </c>
      <c r="Q39" s="86">
        <f t="shared" si="3"/>
        <v>0.17792094168215145</v>
      </c>
      <c r="R39" s="12"/>
      <c r="S39" s="12"/>
    </row>
    <row r="40" spans="1:19" s="13" customFormat="1" ht="47.25" customHeight="1">
      <c r="A40" s="22"/>
      <c r="B40" s="23"/>
      <c r="C40" s="23"/>
      <c r="D40" s="23"/>
      <c r="E40" s="24"/>
      <c r="F40" s="25"/>
      <c r="G40" s="32" t="s">
        <v>130</v>
      </c>
      <c r="H40" s="35" t="s">
        <v>24</v>
      </c>
      <c r="I40" s="36">
        <v>509208311</v>
      </c>
      <c r="J40" s="36"/>
      <c r="K40" s="71">
        <v>509208311</v>
      </c>
      <c r="L40" s="80">
        <v>478136053.8800002</v>
      </c>
      <c r="M40" s="71"/>
      <c r="N40" s="83">
        <f t="shared" si="0"/>
        <v>-31072257.119999826</v>
      </c>
      <c r="O40" s="83">
        <f t="shared" si="1"/>
        <v>-31072257.119999826</v>
      </c>
      <c r="P40" s="84">
        <f t="shared" si="2"/>
        <v>0.9389792812710006</v>
      </c>
      <c r="Q40" s="85">
        <f t="shared" si="3"/>
        <v>0.9389792812710006</v>
      </c>
      <c r="R40" s="12"/>
      <c r="S40" s="12"/>
    </row>
    <row r="41" spans="1:19" s="13" customFormat="1" ht="33" customHeight="1">
      <c r="A41" s="22"/>
      <c r="B41" s="23"/>
      <c r="C41" s="23"/>
      <c r="D41" s="23"/>
      <c r="E41" s="24"/>
      <c r="F41" s="25"/>
      <c r="G41" s="43" t="s">
        <v>131</v>
      </c>
      <c r="H41" s="31" t="s">
        <v>36</v>
      </c>
      <c r="I41" s="42">
        <v>4510803</v>
      </c>
      <c r="J41" s="47"/>
      <c r="K41" s="73">
        <v>4510803</v>
      </c>
      <c r="L41" s="81">
        <v>126018.01999999999</v>
      </c>
      <c r="M41" s="82"/>
      <c r="N41" s="87">
        <f t="shared" si="0"/>
        <v>-4384784.98</v>
      </c>
      <c r="O41" s="83">
        <f t="shared" si="1"/>
        <v>-4384784.98</v>
      </c>
      <c r="P41" s="88">
        <f t="shared" si="2"/>
        <v>0.027936937170610198</v>
      </c>
      <c r="Q41" s="86">
        <f t="shared" si="3"/>
        <v>0.027936937170610198</v>
      </c>
      <c r="R41" s="12"/>
      <c r="S41" s="12"/>
    </row>
    <row r="42" spans="1:19" s="13" customFormat="1" ht="32.25" customHeight="1">
      <c r="A42" s="22"/>
      <c r="B42" s="23"/>
      <c r="C42" s="23"/>
      <c r="D42" s="23"/>
      <c r="E42" s="24"/>
      <c r="F42" s="25"/>
      <c r="G42" s="43" t="s">
        <v>132</v>
      </c>
      <c r="H42" s="31" t="s">
        <v>37</v>
      </c>
      <c r="I42" s="42">
        <v>175000</v>
      </c>
      <c r="J42" s="42"/>
      <c r="K42" s="73">
        <v>175000</v>
      </c>
      <c r="L42" s="81">
        <v>175000</v>
      </c>
      <c r="M42" s="82"/>
      <c r="N42" s="87">
        <f t="shared" si="0"/>
        <v>0</v>
      </c>
      <c r="O42" s="83">
        <f t="shared" si="1"/>
        <v>0</v>
      </c>
      <c r="P42" s="88">
        <f t="shared" si="2"/>
        <v>1</v>
      </c>
      <c r="Q42" s="86">
        <f t="shared" si="3"/>
        <v>1</v>
      </c>
      <c r="R42" s="12"/>
      <c r="S42" s="12"/>
    </row>
    <row r="43" spans="1:19" s="13" customFormat="1" ht="62.25" customHeight="1">
      <c r="A43" s="22"/>
      <c r="B43" s="23"/>
      <c r="C43" s="23"/>
      <c r="D43" s="23"/>
      <c r="E43" s="24"/>
      <c r="F43" s="25"/>
      <c r="G43" s="43" t="s">
        <v>133</v>
      </c>
      <c r="H43" s="31" t="s">
        <v>38</v>
      </c>
      <c r="I43" s="54">
        <v>20136900</v>
      </c>
      <c r="J43" s="54"/>
      <c r="K43" s="69">
        <v>20136900</v>
      </c>
      <c r="L43" s="81">
        <v>20055120.5</v>
      </c>
      <c r="M43" s="69"/>
      <c r="N43" s="87">
        <f t="shared" si="0"/>
        <v>-81779.5</v>
      </c>
      <c r="O43" s="83">
        <f t="shared" si="1"/>
        <v>-81779.5</v>
      </c>
      <c r="P43" s="88">
        <f t="shared" si="2"/>
        <v>0.9959388237514215</v>
      </c>
      <c r="Q43" s="86">
        <f t="shared" si="3"/>
        <v>0.9959388237514215</v>
      </c>
      <c r="R43" s="12"/>
      <c r="S43" s="12"/>
    </row>
    <row r="44" spans="1:19" s="13" customFormat="1" ht="30.75" customHeight="1">
      <c r="A44" s="22"/>
      <c r="B44" s="23"/>
      <c r="C44" s="23"/>
      <c r="D44" s="23"/>
      <c r="E44" s="24"/>
      <c r="F44" s="25"/>
      <c r="G44" s="43" t="s">
        <v>134</v>
      </c>
      <c r="H44" s="31" t="s">
        <v>73</v>
      </c>
      <c r="I44" s="47">
        <v>480893660</v>
      </c>
      <c r="J44" s="47"/>
      <c r="K44" s="73">
        <v>480893660</v>
      </c>
      <c r="L44" s="81">
        <v>457757967.36000013</v>
      </c>
      <c r="M44" s="82"/>
      <c r="N44" s="87">
        <f t="shared" si="0"/>
        <v>-23135692.639999866</v>
      </c>
      <c r="O44" s="83">
        <f t="shared" si="1"/>
        <v>-23135692.639999866</v>
      </c>
      <c r="P44" s="88">
        <f t="shared" si="2"/>
        <v>0.9518902107380666</v>
      </c>
      <c r="Q44" s="86">
        <f t="shared" si="3"/>
        <v>0.9518902107380666</v>
      </c>
      <c r="R44" s="12"/>
      <c r="S44" s="12"/>
    </row>
    <row r="45" spans="1:19" s="13" customFormat="1" ht="47.25" customHeight="1">
      <c r="A45" s="22"/>
      <c r="B45" s="23"/>
      <c r="C45" s="23"/>
      <c r="D45" s="23"/>
      <c r="E45" s="24"/>
      <c r="F45" s="25"/>
      <c r="G45" s="43" t="s">
        <v>135</v>
      </c>
      <c r="H45" s="31" t="s">
        <v>39</v>
      </c>
      <c r="I45" s="47">
        <v>3491948</v>
      </c>
      <c r="J45" s="47"/>
      <c r="K45" s="73">
        <v>3491948</v>
      </c>
      <c r="L45" s="81">
        <v>21948</v>
      </c>
      <c r="M45" s="82"/>
      <c r="N45" s="87">
        <f t="shared" si="0"/>
        <v>-3470000</v>
      </c>
      <c r="O45" s="83">
        <f t="shared" si="1"/>
        <v>-3470000</v>
      </c>
      <c r="P45" s="88">
        <f t="shared" si="2"/>
        <v>0.0062853169634828465</v>
      </c>
      <c r="Q45" s="86">
        <f t="shared" si="3"/>
        <v>0.0062853169634828465</v>
      </c>
      <c r="R45" s="12"/>
      <c r="S45" s="12"/>
    </row>
    <row r="46" spans="1:19" s="13" customFormat="1" ht="31.5" customHeight="1">
      <c r="A46" s="22"/>
      <c r="B46" s="23"/>
      <c r="C46" s="23"/>
      <c r="D46" s="23"/>
      <c r="E46" s="24"/>
      <c r="F46" s="25"/>
      <c r="G46" s="32" t="s">
        <v>136</v>
      </c>
      <c r="H46" s="35" t="s">
        <v>25</v>
      </c>
      <c r="I46" s="57">
        <v>1408607989</v>
      </c>
      <c r="J46" s="57">
        <v>69600</v>
      </c>
      <c r="K46" s="76">
        <v>1408677589</v>
      </c>
      <c r="L46" s="80">
        <v>1255755795.2299995</v>
      </c>
      <c r="M46" s="74"/>
      <c r="N46" s="83">
        <f t="shared" si="0"/>
        <v>-152921793.77000046</v>
      </c>
      <c r="O46" s="83">
        <f t="shared" si="1"/>
        <v>-152921793.77000046</v>
      </c>
      <c r="P46" s="84">
        <f t="shared" si="2"/>
        <v>0.8914430136717392</v>
      </c>
      <c r="Q46" s="85">
        <f t="shared" si="3"/>
        <v>0.8914430136717392</v>
      </c>
      <c r="R46" s="12"/>
      <c r="S46" s="12"/>
    </row>
    <row r="47" spans="1:19" s="13" customFormat="1" ht="30.75" customHeight="1">
      <c r="A47" s="22"/>
      <c r="B47" s="23"/>
      <c r="C47" s="23"/>
      <c r="D47" s="23"/>
      <c r="E47" s="24"/>
      <c r="F47" s="25"/>
      <c r="G47" s="43" t="s">
        <v>137</v>
      </c>
      <c r="H47" s="31" t="s">
        <v>40</v>
      </c>
      <c r="I47" s="54">
        <v>1097847372</v>
      </c>
      <c r="J47" s="54">
        <v>100000</v>
      </c>
      <c r="K47" s="73">
        <v>1097947372</v>
      </c>
      <c r="L47" s="81">
        <v>1023006423.8</v>
      </c>
      <c r="M47" s="75"/>
      <c r="N47" s="87">
        <f t="shared" si="0"/>
        <v>-74940948.20000005</v>
      </c>
      <c r="O47" s="83">
        <f t="shared" si="1"/>
        <v>-74940948.20000005</v>
      </c>
      <c r="P47" s="88">
        <f t="shared" si="2"/>
        <v>0.9317444987700193</v>
      </c>
      <c r="Q47" s="86">
        <f t="shared" si="3"/>
        <v>0.9317444987700193</v>
      </c>
      <c r="R47" s="12"/>
      <c r="S47" s="12"/>
    </row>
    <row r="48" spans="1:19" s="13" customFormat="1" ht="30" customHeight="1">
      <c r="A48" s="22"/>
      <c r="B48" s="23"/>
      <c r="C48" s="23"/>
      <c r="D48" s="23"/>
      <c r="E48" s="24"/>
      <c r="F48" s="25"/>
      <c r="G48" s="43" t="s">
        <v>138</v>
      </c>
      <c r="H48" s="31" t="s">
        <v>139</v>
      </c>
      <c r="I48" s="54">
        <v>304260617</v>
      </c>
      <c r="J48" s="54">
        <v>-30400</v>
      </c>
      <c r="K48" s="73">
        <v>304230217</v>
      </c>
      <c r="L48" s="81">
        <v>228319616.46000004</v>
      </c>
      <c r="M48" s="75"/>
      <c r="N48" s="87">
        <f t="shared" si="0"/>
        <v>-75910600.53999996</v>
      </c>
      <c r="O48" s="83">
        <f t="shared" si="1"/>
        <v>-75910600.53999996</v>
      </c>
      <c r="P48" s="88">
        <f t="shared" si="2"/>
        <v>0.7504830345632632</v>
      </c>
      <c r="Q48" s="86">
        <f t="shared" si="3"/>
        <v>0.7504830345632632</v>
      </c>
      <c r="R48" s="12"/>
      <c r="S48" s="12"/>
    </row>
    <row r="49" spans="1:19" s="13" customFormat="1" ht="47.25" customHeight="1">
      <c r="A49" s="22"/>
      <c r="B49" s="23"/>
      <c r="C49" s="23"/>
      <c r="D49" s="23"/>
      <c r="E49" s="24"/>
      <c r="F49" s="25"/>
      <c r="G49" s="44" t="s">
        <v>140</v>
      </c>
      <c r="H49" s="31" t="s">
        <v>141</v>
      </c>
      <c r="I49" s="42">
        <v>3500000</v>
      </c>
      <c r="J49" s="42"/>
      <c r="K49" s="73">
        <v>3500000</v>
      </c>
      <c r="L49" s="81">
        <v>3500000</v>
      </c>
      <c r="M49" s="73"/>
      <c r="N49" s="87">
        <f t="shared" si="0"/>
        <v>0</v>
      </c>
      <c r="O49" s="83">
        <f t="shared" si="1"/>
        <v>0</v>
      </c>
      <c r="P49" s="88">
        <f t="shared" si="2"/>
        <v>1</v>
      </c>
      <c r="Q49" s="86">
        <f t="shared" si="3"/>
        <v>1</v>
      </c>
      <c r="R49" s="12"/>
      <c r="S49" s="12"/>
    </row>
    <row r="50" spans="1:19" s="13" customFormat="1" ht="30.75" customHeight="1">
      <c r="A50" s="22"/>
      <c r="B50" s="23"/>
      <c r="C50" s="23"/>
      <c r="D50" s="23"/>
      <c r="E50" s="24"/>
      <c r="F50" s="25"/>
      <c r="G50" s="44" t="s">
        <v>142</v>
      </c>
      <c r="H50" s="31" t="s">
        <v>143</v>
      </c>
      <c r="I50" s="42">
        <v>3000000</v>
      </c>
      <c r="J50" s="42"/>
      <c r="K50" s="73">
        <v>3000000</v>
      </c>
      <c r="L50" s="81">
        <v>929754.97</v>
      </c>
      <c r="M50" s="73"/>
      <c r="N50" s="87">
        <f t="shared" si="0"/>
        <v>-2070245.03</v>
      </c>
      <c r="O50" s="83">
        <f t="shared" si="1"/>
        <v>-2070245.03</v>
      </c>
      <c r="P50" s="88">
        <f t="shared" si="2"/>
        <v>0.3099183233333333</v>
      </c>
      <c r="Q50" s="86">
        <f t="shared" si="3"/>
        <v>0.3099183233333333</v>
      </c>
      <c r="R50" s="12"/>
      <c r="S50" s="12"/>
    </row>
    <row r="51" spans="1:19" s="13" customFormat="1" ht="31.5" customHeight="1">
      <c r="A51" s="22"/>
      <c r="B51" s="23"/>
      <c r="C51" s="23"/>
      <c r="D51" s="23"/>
      <c r="E51" s="24"/>
      <c r="F51" s="25"/>
      <c r="G51" s="32" t="s">
        <v>144</v>
      </c>
      <c r="H51" s="35" t="s">
        <v>26</v>
      </c>
      <c r="I51" s="37">
        <v>105105053</v>
      </c>
      <c r="J51" s="57">
        <v>-14992500</v>
      </c>
      <c r="K51" s="71">
        <v>90112553</v>
      </c>
      <c r="L51" s="80">
        <v>79027205.28</v>
      </c>
      <c r="M51" s="71"/>
      <c r="N51" s="83">
        <f t="shared" si="0"/>
        <v>-11085347.719999999</v>
      </c>
      <c r="O51" s="83">
        <f t="shared" si="1"/>
        <v>-11085347.719999999</v>
      </c>
      <c r="P51" s="84">
        <f t="shared" si="2"/>
        <v>0.8769833130795884</v>
      </c>
      <c r="Q51" s="85">
        <f t="shared" si="3"/>
        <v>0.8769833130795884</v>
      </c>
      <c r="R51" s="12"/>
      <c r="S51" s="12"/>
    </row>
    <row r="52" spans="1:19" s="13" customFormat="1" ht="31.5" customHeight="1">
      <c r="A52" s="22"/>
      <c r="B52" s="23"/>
      <c r="C52" s="23"/>
      <c r="D52" s="23"/>
      <c r="E52" s="24"/>
      <c r="F52" s="25"/>
      <c r="G52" s="44" t="s">
        <v>145</v>
      </c>
      <c r="H52" s="45" t="s">
        <v>41</v>
      </c>
      <c r="I52" s="47">
        <v>16405175</v>
      </c>
      <c r="J52" s="58"/>
      <c r="K52" s="73">
        <v>16405175</v>
      </c>
      <c r="L52" s="81">
        <v>12871963.26</v>
      </c>
      <c r="M52" s="75"/>
      <c r="N52" s="87">
        <f t="shared" si="0"/>
        <v>-3533211.74</v>
      </c>
      <c r="O52" s="83">
        <f t="shared" si="1"/>
        <v>-3533211.74</v>
      </c>
      <c r="P52" s="88">
        <f t="shared" si="2"/>
        <v>0.7846282200586095</v>
      </c>
      <c r="Q52" s="86">
        <f t="shared" si="3"/>
        <v>0.7846282200586095</v>
      </c>
      <c r="R52" s="12"/>
      <c r="S52" s="12"/>
    </row>
    <row r="53" spans="1:19" s="13" customFormat="1" ht="46.5" customHeight="1">
      <c r="A53" s="22"/>
      <c r="B53" s="23"/>
      <c r="C53" s="23"/>
      <c r="D53" s="23"/>
      <c r="E53" s="24"/>
      <c r="F53" s="25"/>
      <c r="G53" s="44" t="s">
        <v>146</v>
      </c>
      <c r="H53" s="45" t="s">
        <v>147</v>
      </c>
      <c r="I53" s="41">
        <v>6588000</v>
      </c>
      <c r="J53" s="54"/>
      <c r="K53" s="73">
        <v>6588000</v>
      </c>
      <c r="L53" s="81">
        <v>6588000</v>
      </c>
      <c r="M53" s="73"/>
      <c r="N53" s="87">
        <f t="shared" si="0"/>
        <v>0</v>
      </c>
      <c r="O53" s="83">
        <f t="shared" si="1"/>
        <v>0</v>
      </c>
      <c r="P53" s="88">
        <f t="shared" si="2"/>
        <v>1</v>
      </c>
      <c r="Q53" s="86">
        <f t="shared" si="3"/>
        <v>1</v>
      </c>
      <c r="R53" s="12"/>
      <c r="S53" s="12"/>
    </row>
    <row r="54" spans="1:19" s="13" customFormat="1" ht="31.5" customHeight="1">
      <c r="A54" s="22"/>
      <c r="B54" s="23"/>
      <c r="C54" s="23"/>
      <c r="D54" s="23"/>
      <c r="E54" s="24"/>
      <c r="F54" s="25"/>
      <c r="G54" s="43" t="s">
        <v>148</v>
      </c>
      <c r="H54" s="31" t="s">
        <v>64</v>
      </c>
      <c r="I54" s="41">
        <v>82111878</v>
      </c>
      <c r="J54" s="54">
        <v>-14992500</v>
      </c>
      <c r="K54" s="69">
        <v>67119378</v>
      </c>
      <c r="L54" s="81">
        <v>59567242.02</v>
      </c>
      <c r="M54" s="69"/>
      <c r="N54" s="87">
        <f t="shared" si="0"/>
        <v>-7552135.979999997</v>
      </c>
      <c r="O54" s="83">
        <f t="shared" si="1"/>
        <v>-7552135.979999997</v>
      </c>
      <c r="P54" s="88">
        <f t="shared" si="2"/>
        <v>0.8874820326851063</v>
      </c>
      <c r="Q54" s="86">
        <f t="shared" si="3"/>
        <v>0.8874820326851063</v>
      </c>
      <c r="R54" s="12"/>
      <c r="S54" s="12"/>
    </row>
    <row r="55" spans="1:19" s="13" customFormat="1" ht="30.75" customHeight="1">
      <c r="A55" s="22"/>
      <c r="B55" s="23"/>
      <c r="C55" s="23"/>
      <c r="D55" s="23"/>
      <c r="E55" s="24"/>
      <c r="F55" s="25"/>
      <c r="G55" s="32" t="s">
        <v>149</v>
      </c>
      <c r="H55" s="35" t="s">
        <v>27</v>
      </c>
      <c r="I55" s="57">
        <v>691849699</v>
      </c>
      <c r="J55" s="57">
        <v>-10409703</v>
      </c>
      <c r="K55" s="76">
        <v>681439996</v>
      </c>
      <c r="L55" s="80">
        <v>615738429.8199999</v>
      </c>
      <c r="M55" s="76"/>
      <c r="N55" s="83">
        <f t="shared" si="0"/>
        <v>-65701566.18000007</v>
      </c>
      <c r="O55" s="83">
        <f t="shared" si="1"/>
        <v>-65701566.18000007</v>
      </c>
      <c r="P55" s="84">
        <f t="shared" si="2"/>
        <v>0.9035842237531357</v>
      </c>
      <c r="Q55" s="85">
        <f t="shared" si="3"/>
        <v>0.9035842237531357</v>
      </c>
      <c r="R55" s="12"/>
      <c r="S55" s="12"/>
    </row>
    <row r="56" spans="1:19" s="13" customFormat="1" ht="30.75" customHeight="1">
      <c r="A56" s="22"/>
      <c r="B56" s="23"/>
      <c r="C56" s="23"/>
      <c r="D56" s="23"/>
      <c r="E56" s="24"/>
      <c r="F56" s="25"/>
      <c r="G56" s="43" t="s">
        <v>150</v>
      </c>
      <c r="H56" s="31" t="s">
        <v>42</v>
      </c>
      <c r="I56" s="52">
        <v>402634588</v>
      </c>
      <c r="J56" s="52">
        <v>-148000</v>
      </c>
      <c r="K56" s="69">
        <v>402486588</v>
      </c>
      <c r="L56" s="81">
        <v>387463117.59</v>
      </c>
      <c r="M56" s="69"/>
      <c r="N56" s="87">
        <f t="shared" si="0"/>
        <v>-15023470.410000026</v>
      </c>
      <c r="O56" s="83">
        <f t="shared" si="1"/>
        <v>-15023470.410000026</v>
      </c>
      <c r="P56" s="88">
        <f t="shared" si="2"/>
        <v>0.9626733638885875</v>
      </c>
      <c r="Q56" s="86">
        <f t="shared" si="3"/>
        <v>0.9626733638885875</v>
      </c>
      <c r="R56" s="12"/>
      <c r="S56" s="12"/>
    </row>
    <row r="57" spans="1:19" s="13" customFormat="1" ht="30.75" customHeight="1">
      <c r="A57" s="22"/>
      <c r="B57" s="23"/>
      <c r="C57" s="23"/>
      <c r="D57" s="23"/>
      <c r="E57" s="24"/>
      <c r="F57" s="25"/>
      <c r="G57" s="43" t="s">
        <v>151</v>
      </c>
      <c r="H57" s="31" t="s">
        <v>43</v>
      </c>
      <c r="I57" s="52">
        <v>289215111</v>
      </c>
      <c r="J57" s="52">
        <v>-10261703</v>
      </c>
      <c r="K57" s="69">
        <v>278953408</v>
      </c>
      <c r="L57" s="81">
        <v>228275312.23</v>
      </c>
      <c r="M57" s="80"/>
      <c r="N57" s="87">
        <f t="shared" si="0"/>
        <v>-50678095.77000001</v>
      </c>
      <c r="O57" s="83">
        <f t="shared" si="1"/>
        <v>-50678095.77000001</v>
      </c>
      <c r="P57" s="88">
        <f t="shared" si="2"/>
        <v>0.8183277410613317</v>
      </c>
      <c r="Q57" s="86">
        <f t="shared" si="3"/>
        <v>0.8183277410613317</v>
      </c>
      <c r="R57" s="12"/>
      <c r="S57" s="12"/>
    </row>
    <row r="58" spans="1:19" s="13" customFormat="1" ht="30.75" customHeight="1">
      <c r="A58" s="22"/>
      <c r="B58" s="23"/>
      <c r="C58" s="23"/>
      <c r="D58" s="23"/>
      <c r="E58" s="24"/>
      <c r="F58" s="25"/>
      <c r="G58" s="32" t="s">
        <v>152</v>
      </c>
      <c r="H58" s="35" t="s">
        <v>28</v>
      </c>
      <c r="I58" s="57">
        <v>1679144782</v>
      </c>
      <c r="J58" s="57">
        <v>75259036</v>
      </c>
      <c r="K58" s="76">
        <v>1754403818</v>
      </c>
      <c r="L58" s="80">
        <v>1280314962.9799995</v>
      </c>
      <c r="M58" s="74"/>
      <c r="N58" s="83">
        <f t="shared" si="0"/>
        <v>-474088855.02000046</v>
      </c>
      <c r="O58" s="83">
        <f t="shared" si="1"/>
        <v>-474088855.02000046</v>
      </c>
      <c r="P58" s="84">
        <f t="shared" si="2"/>
        <v>0.7297721025479434</v>
      </c>
      <c r="Q58" s="85">
        <f t="shared" si="3"/>
        <v>0.7297721025479434</v>
      </c>
      <c r="R58" s="12"/>
      <c r="S58" s="12"/>
    </row>
    <row r="59" spans="1:19" s="13" customFormat="1" ht="48.75" customHeight="1">
      <c r="A59" s="22"/>
      <c r="B59" s="23"/>
      <c r="C59" s="23"/>
      <c r="D59" s="23"/>
      <c r="E59" s="24"/>
      <c r="F59" s="25"/>
      <c r="G59" s="43" t="s">
        <v>153</v>
      </c>
      <c r="H59" s="31" t="s">
        <v>62</v>
      </c>
      <c r="I59" s="52">
        <v>233501448</v>
      </c>
      <c r="J59" s="52"/>
      <c r="K59" s="69">
        <v>233501448</v>
      </c>
      <c r="L59" s="81">
        <v>146749465.05</v>
      </c>
      <c r="M59" s="69"/>
      <c r="N59" s="87">
        <f t="shared" si="0"/>
        <v>-86751982.94999999</v>
      </c>
      <c r="O59" s="83">
        <f t="shared" si="1"/>
        <v>-86751982.94999999</v>
      </c>
      <c r="P59" s="88">
        <f t="shared" si="2"/>
        <v>0.6284734690381878</v>
      </c>
      <c r="Q59" s="86">
        <f t="shared" si="3"/>
        <v>0.6284734690381878</v>
      </c>
      <c r="R59" s="12"/>
      <c r="S59" s="12"/>
    </row>
    <row r="60" spans="1:19" s="13" customFormat="1" ht="31.5" customHeight="1">
      <c r="A60" s="22"/>
      <c r="B60" s="23"/>
      <c r="C60" s="23"/>
      <c r="D60" s="23"/>
      <c r="E60" s="24"/>
      <c r="F60" s="25"/>
      <c r="G60" s="43" t="s">
        <v>154</v>
      </c>
      <c r="H60" s="31" t="s">
        <v>65</v>
      </c>
      <c r="I60" s="52">
        <v>74082375</v>
      </c>
      <c r="J60" s="52"/>
      <c r="K60" s="73">
        <v>74082375</v>
      </c>
      <c r="L60" s="81">
        <v>44256100.02</v>
      </c>
      <c r="M60" s="75"/>
      <c r="N60" s="87">
        <f t="shared" si="0"/>
        <v>-29826274.979999997</v>
      </c>
      <c r="O60" s="83">
        <f t="shared" si="1"/>
        <v>-29826274.979999997</v>
      </c>
      <c r="P60" s="88">
        <f t="shared" si="2"/>
        <v>0.5973904052077165</v>
      </c>
      <c r="Q60" s="86">
        <f t="shared" si="3"/>
        <v>0.5973904052077165</v>
      </c>
      <c r="R60" s="12"/>
      <c r="S60" s="12"/>
    </row>
    <row r="61" spans="1:19" s="13" customFormat="1" ht="30.75" customHeight="1">
      <c r="A61" s="22"/>
      <c r="B61" s="23"/>
      <c r="C61" s="23"/>
      <c r="D61" s="23"/>
      <c r="E61" s="24"/>
      <c r="F61" s="25"/>
      <c r="G61" s="43" t="s">
        <v>155</v>
      </c>
      <c r="H61" s="31" t="s">
        <v>63</v>
      </c>
      <c r="I61" s="42">
        <v>125000000</v>
      </c>
      <c r="J61" s="47"/>
      <c r="K61" s="73">
        <v>125000000</v>
      </c>
      <c r="L61" s="81">
        <v>107259531.17999999</v>
      </c>
      <c r="M61" s="73"/>
      <c r="N61" s="87">
        <f t="shared" si="0"/>
        <v>-17740468.820000008</v>
      </c>
      <c r="O61" s="83">
        <f t="shared" si="1"/>
        <v>-17740468.820000008</v>
      </c>
      <c r="P61" s="88">
        <f t="shared" si="2"/>
        <v>0.8580762494399999</v>
      </c>
      <c r="Q61" s="86">
        <f t="shared" si="3"/>
        <v>0.8580762494399999</v>
      </c>
      <c r="R61" s="12"/>
      <c r="S61" s="12"/>
    </row>
    <row r="62" spans="1:19" s="13" customFormat="1" ht="30.75" customHeight="1">
      <c r="A62" s="22"/>
      <c r="B62" s="23"/>
      <c r="C62" s="23"/>
      <c r="D62" s="23"/>
      <c r="E62" s="24"/>
      <c r="F62" s="25"/>
      <c r="G62" s="43" t="s">
        <v>156</v>
      </c>
      <c r="H62" s="45" t="s">
        <v>66</v>
      </c>
      <c r="I62" s="54">
        <v>1238025500</v>
      </c>
      <c r="J62" s="54">
        <v>75259036</v>
      </c>
      <c r="K62" s="69">
        <v>1313284536</v>
      </c>
      <c r="L62" s="81">
        <v>982049866.7300001</v>
      </c>
      <c r="M62" s="69"/>
      <c r="N62" s="87">
        <f t="shared" si="0"/>
        <v>-331234669.26999986</v>
      </c>
      <c r="O62" s="83">
        <f t="shared" si="1"/>
        <v>-331234669.26999986</v>
      </c>
      <c r="P62" s="88">
        <f t="shared" si="2"/>
        <v>0.7477814896999595</v>
      </c>
      <c r="Q62" s="86">
        <f t="shared" si="3"/>
        <v>0.7477814896999595</v>
      </c>
      <c r="R62" s="12"/>
      <c r="S62" s="12"/>
    </row>
    <row r="63" spans="1:19" s="13" customFormat="1" ht="45.75" customHeight="1">
      <c r="A63" s="22"/>
      <c r="B63" s="23"/>
      <c r="C63" s="23"/>
      <c r="D63" s="23"/>
      <c r="E63" s="24"/>
      <c r="F63" s="25"/>
      <c r="G63" s="44" t="s">
        <v>157</v>
      </c>
      <c r="H63" s="51" t="s">
        <v>158</v>
      </c>
      <c r="I63" s="54">
        <v>8535459</v>
      </c>
      <c r="J63" s="54"/>
      <c r="K63" s="73">
        <v>8535459</v>
      </c>
      <c r="L63" s="81">
        <v>0</v>
      </c>
      <c r="M63" s="77"/>
      <c r="N63" s="87">
        <f t="shared" si="0"/>
        <v>-8535459</v>
      </c>
      <c r="O63" s="83">
        <f t="shared" si="1"/>
        <v>-8535459</v>
      </c>
      <c r="P63" s="88">
        <f t="shared" si="2"/>
        <v>0</v>
      </c>
      <c r="Q63" s="86">
        <f t="shared" si="3"/>
        <v>0</v>
      </c>
      <c r="R63" s="12"/>
      <c r="S63" s="12"/>
    </row>
    <row r="64" spans="1:19" s="13" customFormat="1" ht="30.75" customHeight="1">
      <c r="A64" s="22"/>
      <c r="B64" s="23"/>
      <c r="C64" s="23"/>
      <c r="D64" s="23"/>
      <c r="E64" s="24"/>
      <c r="F64" s="25"/>
      <c r="G64" s="32" t="s">
        <v>159</v>
      </c>
      <c r="H64" s="35" t="s">
        <v>29</v>
      </c>
      <c r="I64" s="57">
        <v>235889308</v>
      </c>
      <c r="J64" s="57"/>
      <c r="K64" s="76">
        <v>235889308</v>
      </c>
      <c r="L64" s="80">
        <v>220160218.7</v>
      </c>
      <c r="M64" s="76"/>
      <c r="N64" s="83">
        <f t="shared" si="0"/>
        <v>-15729089.300000012</v>
      </c>
      <c r="O64" s="83">
        <f t="shared" si="1"/>
        <v>-15729089.300000012</v>
      </c>
      <c r="P64" s="84">
        <f t="shared" si="2"/>
        <v>0.933320041364486</v>
      </c>
      <c r="Q64" s="85">
        <f t="shared" si="3"/>
        <v>0.933320041364486</v>
      </c>
      <c r="R64" s="12"/>
      <c r="S64" s="12"/>
    </row>
    <row r="65" spans="1:19" s="13" customFormat="1" ht="30.75" customHeight="1">
      <c r="A65" s="22"/>
      <c r="B65" s="23"/>
      <c r="C65" s="23"/>
      <c r="D65" s="23"/>
      <c r="E65" s="24"/>
      <c r="F65" s="25"/>
      <c r="G65" s="44" t="s">
        <v>160</v>
      </c>
      <c r="H65" s="45" t="s">
        <v>44</v>
      </c>
      <c r="I65" s="47">
        <v>81853885</v>
      </c>
      <c r="J65" s="47"/>
      <c r="K65" s="73">
        <v>81853885</v>
      </c>
      <c r="L65" s="81">
        <v>80950884.38</v>
      </c>
      <c r="M65" s="73"/>
      <c r="N65" s="87">
        <f t="shared" si="0"/>
        <v>-903000.6200000048</v>
      </c>
      <c r="O65" s="83">
        <f t="shared" si="1"/>
        <v>-903000.6200000048</v>
      </c>
      <c r="P65" s="88">
        <f t="shared" si="2"/>
        <v>0.9889681397529267</v>
      </c>
      <c r="Q65" s="86">
        <f t="shared" si="3"/>
        <v>0.9889681397529267</v>
      </c>
      <c r="R65" s="12"/>
      <c r="S65" s="12"/>
    </row>
    <row r="66" spans="1:19" s="13" customFormat="1" ht="30.75" customHeight="1">
      <c r="A66" s="22"/>
      <c r="B66" s="23"/>
      <c r="C66" s="23"/>
      <c r="D66" s="23"/>
      <c r="E66" s="24"/>
      <c r="F66" s="25"/>
      <c r="G66" s="44" t="s">
        <v>161</v>
      </c>
      <c r="H66" s="31" t="s">
        <v>76</v>
      </c>
      <c r="I66" s="54">
        <v>123351859</v>
      </c>
      <c r="J66" s="54"/>
      <c r="K66" s="73">
        <v>123351859</v>
      </c>
      <c r="L66" s="81">
        <v>112908219.32</v>
      </c>
      <c r="M66" s="73"/>
      <c r="N66" s="87">
        <f t="shared" si="0"/>
        <v>-10443639.680000007</v>
      </c>
      <c r="O66" s="83">
        <f t="shared" si="1"/>
        <v>-10443639.680000007</v>
      </c>
      <c r="P66" s="88">
        <f t="shared" si="2"/>
        <v>0.9153345578683171</v>
      </c>
      <c r="Q66" s="86">
        <f t="shared" si="3"/>
        <v>0.9153345578683171</v>
      </c>
      <c r="R66" s="12"/>
      <c r="S66" s="12"/>
    </row>
    <row r="67" spans="1:19" s="13" customFormat="1" ht="30.75" customHeight="1">
      <c r="A67" s="22"/>
      <c r="B67" s="23"/>
      <c r="C67" s="23"/>
      <c r="D67" s="23"/>
      <c r="E67" s="24"/>
      <c r="F67" s="25"/>
      <c r="G67" s="44" t="s">
        <v>162</v>
      </c>
      <c r="H67" s="31" t="s">
        <v>68</v>
      </c>
      <c r="I67" s="54">
        <v>30683564</v>
      </c>
      <c r="J67" s="54"/>
      <c r="K67" s="73">
        <v>30683564</v>
      </c>
      <c r="L67" s="81">
        <v>26301115</v>
      </c>
      <c r="M67" s="73"/>
      <c r="N67" s="87">
        <f t="shared" si="0"/>
        <v>-4382449</v>
      </c>
      <c r="O67" s="83">
        <f t="shared" si="1"/>
        <v>-4382449</v>
      </c>
      <c r="P67" s="88">
        <f t="shared" si="2"/>
        <v>0.8571727521613851</v>
      </c>
      <c r="Q67" s="86">
        <f t="shared" si="3"/>
        <v>0.8571727521613851</v>
      </c>
      <c r="R67" s="12"/>
      <c r="S67" s="12"/>
    </row>
    <row r="68" spans="1:19" s="13" customFormat="1" ht="30.75" customHeight="1">
      <c r="A68" s="22"/>
      <c r="B68" s="23"/>
      <c r="C68" s="23"/>
      <c r="D68" s="23"/>
      <c r="E68" s="24"/>
      <c r="F68" s="25"/>
      <c r="G68" s="32" t="s">
        <v>163</v>
      </c>
      <c r="H68" s="35" t="s">
        <v>30</v>
      </c>
      <c r="I68" s="38">
        <v>127727365</v>
      </c>
      <c r="J68" s="38"/>
      <c r="K68" s="76">
        <v>127727365</v>
      </c>
      <c r="L68" s="80">
        <v>60471223.260000005</v>
      </c>
      <c r="M68" s="76"/>
      <c r="N68" s="83">
        <f t="shared" si="0"/>
        <v>-67256141.74</v>
      </c>
      <c r="O68" s="83">
        <f t="shared" si="1"/>
        <v>-67256141.74</v>
      </c>
      <c r="P68" s="84">
        <f t="shared" si="2"/>
        <v>0.47343984008438605</v>
      </c>
      <c r="Q68" s="85">
        <f t="shared" si="3"/>
        <v>0.47343984008438605</v>
      </c>
      <c r="R68" s="12"/>
      <c r="S68" s="12"/>
    </row>
    <row r="69" spans="1:19" s="13" customFormat="1" ht="30.75" customHeight="1">
      <c r="A69" s="22"/>
      <c r="B69" s="23"/>
      <c r="C69" s="23"/>
      <c r="D69" s="23"/>
      <c r="E69" s="24"/>
      <c r="F69" s="25"/>
      <c r="G69" s="43" t="s">
        <v>164</v>
      </c>
      <c r="H69" s="31" t="s">
        <v>165</v>
      </c>
      <c r="I69" s="47">
        <v>127109617</v>
      </c>
      <c r="J69" s="47"/>
      <c r="K69" s="73">
        <v>127109617</v>
      </c>
      <c r="L69" s="81">
        <v>60354385.14000001</v>
      </c>
      <c r="M69" s="73"/>
      <c r="N69" s="87">
        <f t="shared" si="0"/>
        <v>-66755231.85999999</v>
      </c>
      <c r="O69" s="83">
        <f t="shared" si="1"/>
        <v>-66755231.85999999</v>
      </c>
      <c r="P69" s="88">
        <f t="shared" si="2"/>
        <v>0.4748215482389504</v>
      </c>
      <c r="Q69" s="86">
        <f t="shared" si="3"/>
        <v>0.4748215482389504</v>
      </c>
      <c r="R69" s="12"/>
      <c r="S69" s="12"/>
    </row>
    <row r="70" spans="1:19" s="13" customFormat="1" ht="30.75" customHeight="1">
      <c r="A70" s="22"/>
      <c r="B70" s="23"/>
      <c r="C70" s="23"/>
      <c r="D70" s="23"/>
      <c r="E70" s="24"/>
      <c r="F70" s="25"/>
      <c r="G70" s="43" t="s">
        <v>166</v>
      </c>
      <c r="H70" s="31" t="s">
        <v>45</v>
      </c>
      <c r="I70" s="42">
        <v>617748</v>
      </c>
      <c r="J70" s="47"/>
      <c r="K70" s="73">
        <v>617748</v>
      </c>
      <c r="L70" s="81">
        <v>116838.12</v>
      </c>
      <c r="M70" s="73"/>
      <c r="N70" s="87">
        <f t="shared" si="0"/>
        <v>-500909.88</v>
      </c>
      <c r="O70" s="83">
        <f t="shared" si="1"/>
        <v>-500909.88</v>
      </c>
      <c r="P70" s="88">
        <f t="shared" si="2"/>
        <v>0.18913556984401406</v>
      </c>
      <c r="Q70" s="86">
        <f t="shared" si="3"/>
        <v>0.18913556984401406</v>
      </c>
      <c r="R70" s="12"/>
      <c r="S70" s="12"/>
    </row>
    <row r="71" spans="1:19" s="13" customFormat="1" ht="32.25" customHeight="1">
      <c r="A71" s="22"/>
      <c r="B71" s="23"/>
      <c r="C71" s="23"/>
      <c r="D71" s="23"/>
      <c r="E71" s="24"/>
      <c r="F71" s="25"/>
      <c r="G71" s="32" t="s">
        <v>167</v>
      </c>
      <c r="H71" s="35" t="s">
        <v>77</v>
      </c>
      <c r="I71" s="37">
        <v>32885638</v>
      </c>
      <c r="J71" s="26">
        <v>-83000</v>
      </c>
      <c r="K71" s="76">
        <v>32802638</v>
      </c>
      <c r="L71" s="80">
        <v>24514651.59</v>
      </c>
      <c r="M71" s="76"/>
      <c r="N71" s="83">
        <f t="shared" si="0"/>
        <v>-8287986.41</v>
      </c>
      <c r="O71" s="83">
        <f t="shared" si="1"/>
        <v>-8287986.41</v>
      </c>
      <c r="P71" s="84">
        <f t="shared" si="2"/>
        <v>0.7473378083189529</v>
      </c>
      <c r="Q71" s="85">
        <f t="shared" si="3"/>
        <v>0.7473378083189529</v>
      </c>
      <c r="R71" s="12"/>
      <c r="S71" s="12"/>
    </row>
    <row r="72" spans="1:19" s="13" customFormat="1" ht="31.5" customHeight="1">
      <c r="A72" s="22"/>
      <c r="B72" s="23"/>
      <c r="C72" s="23"/>
      <c r="D72" s="23"/>
      <c r="E72" s="24"/>
      <c r="F72" s="25"/>
      <c r="G72" s="43" t="s">
        <v>168</v>
      </c>
      <c r="H72" s="31" t="s">
        <v>78</v>
      </c>
      <c r="I72" s="47">
        <v>3284000</v>
      </c>
      <c r="J72" s="47">
        <v>-83000</v>
      </c>
      <c r="K72" s="73">
        <v>3201000</v>
      </c>
      <c r="L72" s="81">
        <v>2894044.14</v>
      </c>
      <c r="M72" s="73"/>
      <c r="N72" s="87">
        <f t="shared" si="0"/>
        <v>-306955.85999999987</v>
      </c>
      <c r="O72" s="83">
        <f t="shared" si="1"/>
        <v>-306955.85999999987</v>
      </c>
      <c r="P72" s="88">
        <f t="shared" si="2"/>
        <v>0.9041062605435801</v>
      </c>
      <c r="Q72" s="86">
        <f t="shared" si="3"/>
        <v>0.9041062605435801</v>
      </c>
      <c r="R72" s="12"/>
      <c r="S72" s="12"/>
    </row>
    <row r="73" spans="1:19" s="13" customFormat="1" ht="31.5" customHeight="1">
      <c r="A73" s="22"/>
      <c r="B73" s="23"/>
      <c r="C73" s="23"/>
      <c r="D73" s="23"/>
      <c r="E73" s="24"/>
      <c r="F73" s="25"/>
      <c r="G73" s="44" t="s">
        <v>169</v>
      </c>
      <c r="H73" s="31" t="s">
        <v>79</v>
      </c>
      <c r="I73" s="47">
        <v>743445</v>
      </c>
      <c r="J73" s="47"/>
      <c r="K73" s="73">
        <v>743445</v>
      </c>
      <c r="L73" s="81">
        <v>436035</v>
      </c>
      <c r="M73" s="73"/>
      <c r="N73" s="87">
        <f t="shared" si="0"/>
        <v>-307410</v>
      </c>
      <c r="O73" s="83">
        <f t="shared" si="1"/>
        <v>-307410</v>
      </c>
      <c r="P73" s="88">
        <f t="shared" si="2"/>
        <v>0.5865060629905373</v>
      </c>
      <c r="Q73" s="86">
        <f t="shared" si="3"/>
        <v>0.5865060629905373</v>
      </c>
      <c r="R73" s="12"/>
      <c r="S73" s="12"/>
    </row>
    <row r="74" spans="1:19" s="13" customFormat="1" ht="15.75" customHeight="1">
      <c r="A74" s="22"/>
      <c r="B74" s="23"/>
      <c r="C74" s="23"/>
      <c r="D74" s="23"/>
      <c r="E74" s="24"/>
      <c r="F74" s="25"/>
      <c r="G74" s="44" t="s">
        <v>170</v>
      </c>
      <c r="H74" s="31" t="s">
        <v>80</v>
      </c>
      <c r="I74" s="47">
        <v>400000</v>
      </c>
      <c r="J74" s="47"/>
      <c r="K74" s="73">
        <v>400000</v>
      </c>
      <c r="L74" s="81">
        <v>286215</v>
      </c>
      <c r="M74" s="73"/>
      <c r="N74" s="87">
        <f aca="true" t="shared" si="4" ref="N74:N114">L74-K74</f>
        <v>-113785</v>
      </c>
      <c r="O74" s="83">
        <f aca="true" t="shared" si="5" ref="O74:O114">L74-K74</f>
        <v>-113785</v>
      </c>
      <c r="P74" s="88">
        <f aca="true" t="shared" si="6" ref="P74:P114">L74/K74</f>
        <v>0.7155375</v>
      </c>
      <c r="Q74" s="86">
        <f aca="true" t="shared" si="7" ref="Q74:Q114">L74/K74</f>
        <v>0.7155375</v>
      </c>
      <c r="R74" s="12"/>
      <c r="S74" s="12"/>
    </row>
    <row r="75" spans="1:19" s="13" customFormat="1" ht="47.25" customHeight="1">
      <c r="A75" s="22"/>
      <c r="B75" s="23"/>
      <c r="C75" s="23"/>
      <c r="D75" s="23"/>
      <c r="E75" s="24"/>
      <c r="F75" s="25"/>
      <c r="G75" s="44" t="s">
        <v>171</v>
      </c>
      <c r="H75" s="50" t="s">
        <v>172</v>
      </c>
      <c r="I75" s="41">
        <v>28458193</v>
      </c>
      <c r="J75" s="27"/>
      <c r="K75" s="73">
        <v>28458193</v>
      </c>
      <c r="L75" s="81">
        <v>20898357.45</v>
      </c>
      <c r="M75" s="73"/>
      <c r="N75" s="87">
        <f t="shared" si="4"/>
        <v>-7559835.550000001</v>
      </c>
      <c r="O75" s="83">
        <f t="shared" si="5"/>
        <v>-7559835.550000001</v>
      </c>
      <c r="P75" s="88">
        <f t="shared" si="6"/>
        <v>0.7343529313333422</v>
      </c>
      <c r="Q75" s="86">
        <f t="shared" si="7"/>
        <v>0.7343529313333422</v>
      </c>
      <c r="R75" s="12"/>
      <c r="S75" s="12"/>
    </row>
    <row r="76" spans="1:19" s="13" customFormat="1" ht="31.5" customHeight="1">
      <c r="A76" s="22"/>
      <c r="B76" s="23"/>
      <c r="C76" s="23"/>
      <c r="D76" s="23"/>
      <c r="E76" s="24"/>
      <c r="F76" s="25"/>
      <c r="G76" s="32" t="s">
        <v>173</v>
      </c>
      <c r="H76" s="35" t="s">
        <v>31</v>
      </c>
      <c r="I76" s="53">
        <v>228732768</v>
      </c>
      <c r="J76" s="53"/>
      <c r="K76" s="71">
        <v>228732768</v>
      </c>
      <c r="L76" s="80">
        <v>206484483.01</v>
      </c>
      <c r="M76" s="71"/>
      <c r="N76" s="83">
        <f t="shared" si="4"/>
        <v>-22248284.99000001</v>
      </c>
      <c r="O76" s="83">
        <f t="shared" si="5"/>
        <v>-22248284.99000001</v>
      </c>
      <c r="P76" s="84">
        <f t="shared" si="6"/>
        <v>0.9027324104694959</v>
      </c>
      <c r="Q76" s="85">
        <f t="shared" si="7"/>
        <v>0.9027324104694959</v>
      </c>
      <c r="R76" s="12"/>
      <c r="S76" s="12"/>
    </row>
    <row r="77" spans="1:19" s="13" customFormat="1" ht="31.5" customHeight="1">
      <c r="A77" s="22"/>
      <c r="B77" s="23"/>
      <c r="C77" s="23"/>
      <c r="D77" s="23"/>
      <c r="E77" s="24"/>
      <c r="F77" s="25"/>
      <c r="G77" s="43" t="s">
        <v>174</v>
      </c>
      <c r="H77" s="31" t="s">
        <v>47</v>
      </c>
      <c r="I77" s="42">
        <v>184117245</v>
      </c>
      <c r="J77" s="42"/>
      <c r="K77" s="73">
        <v>184117245</v>
      </c>
      <c r="L77" s="81">
        <v>172309505.93</v>
      </c>
      <c r="M77" s="73"/>
      <c r="N77" s="87">
        <f t="shared" si="4"/>
        <v>-11807739.069999993</v>
      </c>
      <c r="O77" s="83">
        <f t="shared" si="5"/>
        <v>-11807739.069999993</v>
      </c>
      <c r="P77" s="88">
        <f t="shared" si="6"/>
        <v>0.9358683697988204</v>
      </c>
      <c r="Q77" s="86">
        <f t="shared" si="7"/>
        <v>0.9358683697988204</v>
      </c>
      <c r="R77" s="12"/>
      <c r="S77" s="12"/>
    </row>
    <row r="78" spans="1:19" s="13" customFormat="1" ht="31.5" customHeight="1">
      <c r="A78" s="22"/>
      <c r="B78" s="23"/>
      <c r="C78" s="23"/>
      <c r="D78" s="23"/>
      <c r="E78" s="24"/>
      <c r="F78" s="25"/>
      <c r="G78" s="43" t="s">
        <v>175</v>
      </c>
      <c r="H78" s="31" t="s">
        <v>48</v>
      </c>
      <c r="I78" s="52">
        <v>44615523</v>
      </c>
      <c r="J78" s="52"/>
      <c r="K78" s="69">
        <v>44615523</v>
      </c>
      <c r="L78" s="81">
        <v>34174977.08</v>
      </c>
      <c r="M78" s="69"/>
      <c r="N78" s="87">
        <f t="shared" si="4"/>
        <v>-10440545.920000002</v>
      </c>
      <c r="O78" s="83">
        <f t="shared" si="5"/>
        <v>-10440545.920000002</v>
      </c>
      <c r="P78" s="88">
        <f t="shared" si="6"/>
        <v>0.765988489701219</v>
      </c>
      <c r="Q78" s="86">
        <f t="shared" si="7"/>
        <v>0.765988489701219</v>
      </c>
      <c r="R78" s="12"/>
      <c r="S78" s="12"/>
    </row>
    <row r="79" spans="1:19" s="13" customFormat="1" ht="31.5" customHeight="1">
      <c r="A79" s="22"/>
      <c r="B79" s="23"/>
      <c r="C79" s="23"/>
      <c r="D79" s="23"/>
      <c r="E79" s="24"/>
      <c r="F79" s="25"/>
      <c r="G79" s="32" t="s">
        <v>176</v>
      </c>
      <c r="H79" s="35" t="s">
        <v>32</v>
      </c>
      <c r="I79" s="53">
        <v>6653265946</v>
      </c>
      <c r="J79" s="53">
        <v>240045495</v>
      </c>
      <c r="K79" s="76">
        <v>6893311441</v>
      </c>
      <c r="L79" s="80">
        <v>5228503511.589998</v>
      </c>
      <c r="M79" s="76"/>
      <c r="N79" s="83">
        <f t="shared" si="4"/>
        <v>-1664807929.4100018</v>
      </c>
      <c r="O79" s="83">
        <f t="shared" si="5"/>
        <v>-1664807929.4100018</v>
      </c>
      <c r="P79" s="84">
        <f t="shared" si="6"/>
        <v>0.7584893786304118</v>
      </c>
      <c r="Q79" s="85">
        <f t="shared" si="7"/>
        <v>0.7584893786304118</v>
      </c>
      <c r="R79" s="12"/>
      <c r="S79" s="12"/>
    </row>
    <row r="80" spans="1:19" s="13" customFormat="1" ht="31.5" customHeight="1">
      <c r="A80" s="22"/>
      <c r="B80" s="23"/>
      <c r="C80" s="23"/>
      <c r="D80" s="23"/>
      <c r="E80" s="24"/>
      <c r="F80" s="25"/>
      <c r="G80" s="43" t="s">
        <v>177</v>
      </c>
      <c r="H80" s="31" t="s">
        <v>49</v>
      </c>
      <c r="I80" s="52">
        <v>4323574895</v>
      </c>
      <c r="J80" s="42">
        <v>73200000</v>
      </c>
      <c r="K80" s="73">
        <v>4396774895</v>
      </c>
      <c r="L80" s="81">
        <v>3313984865.33</v>
      </c>
      <c r="M80" s="75"/>
      <c r="N80" s="87">
        <f t="shared" si="4"/>
        <v>-1082790029.67</v>
      </c>
      <c r="O80" s="83">
        <f t="shared" si="5"/>
        <v>-1082790029.67</v>
      </c>
      <c r="P80" s="88">
        <f t="shared" si="6"/>
        <v>0.7537308469211499</v>
      </c>
      <c r="Q80" s="86">
        <f t="shared" si="7"/>
        <v>0.7537308469211499</v>
      </c>
      <c r="R80" s="12"/>
      <c r="S80" s="12"/>
    </row>
    <row r="81" spans="1:19" s="13" customFormat="1" ht="31.5" customHeight="1">
      <c r="A81" s="22"/>
      <c r="B81" s="23"/>
      <c r="C81" s="23"/>
      <c r="D81" s="23"/>
      <c r="E81" s="24"/>
      <c r="F81" s="25"/>
      <c r="G81" s="43" t="s">
        <v>178</v>
      </c>
      <c r="H81" s="31" t="s">
        <v>81</v>
      </c>
      <c r="I81" s="54">
        <v>744379695</v>
      </c>
      <c r="J81" s="54"/>
      <c r="K81" s="73">
        <v>744379695</v>
      </c>
      <c r="L81" s="81">
        <v>475401583.57</v>
      </c>
      <c r="M81" s="73"/>
      <c r="N81" s="87">
        <f t="shared" si="4"/>
        <v>-268978111.43</v>
      </c>
      <c r="O81" s="83">
        <f t="shared" si="5"/>
        <v>-268978111.43</v>
      </c>
      <c r="P81" s="88">
        <f t="shared" si="6"/>
        <v>0.6386546902921634</v>
      </c>
      <c r="Q81" s="86">
        <f t="shared" si="7"/>
        <v>0.6386546902921634</v>
      </c>
      <c r="R81" s="12"/>
      <c r="S81" s="12"/>
    </row>
    <row r="82" spans="1:19" s="13" customFormat="1" ht="31.5" customHeight="1">
      <c r="A82" s="22"/>
      <c r="B82" s="23"/>
      <c r="C82" s="23"/>
      <c r="D82" s="23"/>
      <c r="E82" s="24"/>
      <c r="F82" s="25"/>
      <c r="G82" s="43" t="s">
        <v>179</v>
      </c>
      <c r="H82" s="31" t="s">
        <v>50</v>
      </c>
      <c r="I82" s="47">
        <v>21126876</v>
      </c>
      <c r="J82" s="42"/>
      <c r="K82" s="73">
        <v>21126876</v>
      </c>
      <c r="L82" s="81">
        <v>21126875.41</v>
      </c>
      <c r="M82" s="73"/>
      <c r="N82" s="87">
        <f t="shared" si="4"/>
        <v>-0.5899999998509884</v>
      </c>
      <c r="O82" s="83">
        <f t="shared" si="5"/>
        <v>-0.5899999998509884</v>
      </c>
      <c r="P82" s="88">
        <f t="shared" si="6"/>
        <v>0.9999999720734859</v>
      </c>
      <c r="Q82" s="86">
        <f t="shared" si="7"/>
        <v>0.9999999720734859</v>
      </c>
      <c r="R82" s="12"/>
      <c r="S82" s="12"/>
    </row>
    <row r="83" spans="1:19" s="13" customFormat="1" ht="31.5" customHeight="1">
      <c r="A83" s="22"/>
      <c r="B83" s="23"/>
      <c r="C83" s="23"/>
      <c r="D83" s="23"/>
      <c r="E83" s="24"/>
      <c r="F83" s="25"/>
      <c r="G83" s="44" t="s">
        <v>180</v>
      </c>
      <c r="H83" s="31" t="s">
        <v>181</v>
      </c>
      <c r="I83" s="54">
        <v>1564184480</v>
      </c>
      <c r="J83" s="54">
        <v>166845495</v>
      </c>
      <c r="K83" s="73">
        <v>1731029975</v>
      </c>
      <c r="L83" s="81">
        <v>1417990187.2800002</v>
      </c>
      <c r="M83" s="73"/>
      <c r="N83" s="87">
        <f t="shared" si="4"/>
        <v>-313039787.7199998</v>
      </c>
      <c r="O83" s="83">
        <f t="shared" si="5"/>
        <v>-313039787.7199998</v>
      </c>
      <c r="P83" s="88">
        <f t="shared" si="6"/>
        <v>0.8191598110714404</v>
      </c>
      <c r="Q83" s="86">
        <f t="shared" si="7"/>
        <v>0.8191598110714404</v>
      </c>
      <c r="R83" s="12"/>
      <c r="S83" s="12"/>
    </row>
    <row r="84" spans="1:19" s="13" customFormat="1" ht="31.5" customHeight="1">
      <c r="A84" s="22"/>
      <c r="B84" s="23"/>
      <c r="C84" s="23"/>
      <c r="D84" s="23"/>
      <c r="E84" s="24"/>
      <c r="F84" s="25"/>
      <c r="G84" s="32" t="s">
        <v>182</v>
      </c>
      <c r="H84" s="35" t="s">
        <v>33</v>
      </c>
      <c r="I84" s="53">
        <v>1704497182</v>
      </c>
      <c r="J84" s="53">
        <v>-35936800</v>
      </c>
      <c r="K84" s="71">
        <v>1668560382</v>
      </c>
      <c r="L84" s="80">
        <v>1651536220.41</v>
      </c>
      <c r="M84" s="71"/>
      <c r="N84" s="83">
        <f t="shared" si="4"/>
        <v>-17024161.589999914</v>
      </c>
      <c r="O84" s="83">
        <f t="shared" si="5"/>
        <v>-17024161.589999914</v>
      </c>
      <c r="P84" s="84">
        <f t="shared" si="6"/>
        <v>0.9897970958835819</v>
      </c>
      <c r="Q84" s="85">
        <f t="shared" si="7"/>
        <v>0.9897970958835819</v>
      </c>
      <c r="R84" s="12"/>
      <c r="S84" s="12"/>
    </row>
    <row r="85" spans="1:19" s="13" customFormat="1" ht="31.5" customHeight="1">
      <c r="A85" s="22"/>
      <c r="B85" s="23"/>
      <c r="C85" s="23"/>
      <c r="D85" s="23"/>
      <c r="E85" s="24"/>
      <c r="F85" s="25"/>
      <c r="G85" s="43" t="s">
        <v>183</v>
      </c>
      <c r="H85" s="31" t="s">
        <v>61</v>
      </c>
      <c r="I85" s="42">
        <v>1412565778</v>
      </c>
      <c r="J85" s="27">
        <v>-35936800</v>
      </c>
      <c r="K85" s="69">
        <v>1376628978</v>
      </c>
      <c r="L85" s="81">
        <v>1362036665.3300002</v>
      </c>
      <c r="M85" s="69"/>
      <c r="N85" s="87">
        <f t="shared" si="4"/>
        <v>-14592312.669999838</v>
      </c>
      <c r="O85" s="83">
        <f t="shared" si="5"/>
        <v>-14592312.669999838</v>
      </c>
      <c r="P85" s="88">
        <f t="shared" si="6"/>
        <v>0.9893999669459232</v>
      </c>
      <c r="Q85" s="86">
        <f t="shared" si="7"/>
        <v>0.9893999669459232</v>
      </c>
      <c r="R85" s="12"/>
      <c r="S85" s="12"/>
    </row>
    <row r="86" spans="1:19" s="13" customFormat="1" ht="31.5" customHeight="1">
      <c r="A86" s="22"/>
      <c r="B86" s="23"/>
      <c r="C86" s="23"/>
      <c r="D86" s="23"/>
      <c r="E86" s="24"/>
      <c r="F86" s="25"/>
      <c r="G86" s="43" t="s">
        <v>184</v>
      </c>
      <c r="H86" s="31" t="s">
        <v>51</v>
      </c>
      <c r="I86" s="42">
        <v>18000000</v>
      </c>
      <c r="J86" s="42"/>
      <c r="K86" s="69">
        <v>18000000</v>
      </c>
      <c r="L86" s="81">
        <v>18000000</v>
      </c>
      <c r="M86" s="81"/>
      <c r="N86" s="87">
        <f t="shared" si="4"/>
        <v>0</v>
      </c>
      <c r="O86" s="83">
        <f t="shared" si="5"/>
        <v>0</v>
      </c>
      <c r="P86" s="88">
        <f t="shared" si="6"/>
        <v>1</v>
      </c>
      <c r="Q86" s="86">
        <f t="shared" si="7"/>
        <v>1</v>
      </c>
      <c r="R86" s="12"/>
      <c r="S86" s="12"/>
    </row>
    <row r="87" spans="1:19" s="13" customFormat="1" ht="46.5" customHeight="1">
      <c r="A87" s="22"/>
      <c r="B87" s="23"/>
      <c r="C87" s="23"/>
      <c r="D87" s="23"/>
      <c r="E87" s="24"/>
      <c r="F87" s="25"/>
      <c r="G87" s="43" t="s">
        <v>185</v>
      </c>
      <c r="H87" s="31" t="s">
        <v>52</v>
      </c>
      <c r="I87" s="42">
        <v>20889000</v>
      </c>
      <c r="J87" s="42"/>
      <c r="K87" s="69">
        <v>20889000</v>
      </c>
      <c r="L87" s="81">
        <v>20889000</v>
      </c>
      <c r="M87" s="81"/>
      <c r="N87" s="87">
        <f t="shared" si="4"/>
        <v>0</v>
      </c>
      <c r="O87" s="83">
        <f t="shared" si="5"/>
        <v>0</v>
      </c>
      <c r="P87" s="88">
        <f t="shared" si="6"/>
        <v>1</v>
      </c>
      <c r="Q87" s="86">
        <f t="shared" si="7"/>
        <v>1</v>
      </c>
      <c r="R87" s="12"/>
      <c r="S87" s="12"/>
    </row>
    <row r="88" spans="1:19" s="13" customFormat="1" ht="15" customHeight="1">
      <c r="A88" s="22"/>
      <c r="B88" s="23"/>
      <c r="C88" s="23"/>
      <c r="D88" s="23"/>
      <c r="E88" s="24"/>
      <c r="F88" s="25"/>
      <c r="G88" s="43" t="s">
        <v>217</v>
      </c>
      <c r="H88" s="31" t="s">
        <v>218</v>
      </c>
      <c r="I88" s="52">
        <v>4692870</v>
      </c>
      <c r="J88" s="52"/>
      <c r="K88" s="69">
        <v>4692870</v>
      </c>
      <c r="L88" s="81">
        <v>4692870</v>
      </c>
      <c r="M88" s="81"/>
      <c r="N88" s="87">
        <f t="shared" si="4"/>
        <v>0</v>
      </c>
      <c r="O88" s="83">
        <f t="shared" si="5"/>
        <v>0</v>
      </c>
      <c r="P88" s="88">
        <f t="shared" si="6"/>
        <v>1</v>
      </c>
      <c r="Q88" s="86">
        <f t="shared" si="7"/>
        <v>1</v>
      </c>
      <c r="R88" s="12"/>
      <c r="S88" s="12"/>
    </row>
    <row r="89" spans="1:19" s="13" customFormat="1" ht="48" customHeight="1">
      <c r="A89" s="22"/>
      <c r="B89" s="23"/>
      <c r="C89" s="23"/>
      <c r="D89" s="23"/>
      <c r="E89" s="24"/>
      <c r="F89" s="25"/>
      <c r="G89" s="43" t="s">
        <v>186</v>
      </c>
      <c r="H89" s="31" t="s">
        <v>70</v>
      </c>
      <c r="I89" s="42">
        <v>17593500</v>
      </c>
      <c r="J89" s="42"/>
      <c r="K89" s="69">
        <v>17593500</v>
      </c>
      <c r="L89" s="81">
        <v>17016864.46</v>
      </c>
      <c r="M89" s="69"/>
      <c r="N89" s="87">
        <f t="shared" si="4"/>
        <v>-576635.5399999991</v>
      </c>
      <c r="O89" s="83">
        <f t="shared" si="5"/>
        <v>-576635.5399999991</v>
      </c>
      <c r="P89" s="88">
        <f t="shared" si="6"/>
        <v>0.9672245124619888</v>
      </c>
      <c r="Q89" s="86">
        <f t="shared" si="7"/>
        <v>0.9672245124619888</v>
      </c>
      <c r="R89" s="12"/>
      <c r="S89" s="12"/>
    </row>
    <row r="90" spans="1:19" s="13" customFormat="1" ht="47.25" customHeight="1">
      <c r="A90" s="22"/>
      <c r="B90" s="23"/>
      <c r="C90" s="23"/>
      <c r="D90" s="23"/>
      <c r="E90" s="24"/>
      <c r="F90" s="25"/>
      <c r="G90" s="43" t="s">
        <v>187</v>
      </c>
      <c r="H90" s="31" t="s">
        <v>82</v>
      </c>
      <c r="I90" s="52">
        <v>2273620</v>
      </c>
      <c r="J90" s="52"/>
      <c r="K90" s="69">
        <v>2273620</v>
      </c>
      <c r="L90" s="81">
        <v>1772380.04</v>
      </c>
      <c r="M90" s="69"/>
      <c r="N90" s="87">
        <f t="shared" si="4"/>
        <v>-501239.95999999996</v>
      </c>
      <c r="O90" s="83">
        <f t="shared" si="5"/>
        <v>-501239.95999999996</v>
      </c>
      <c r="P90" s="88">
        <f t="shared" si="6"/>
        <v>0.7795410138897442</v>
      </c>
      <c r="Q90" s="86">
        <f t="shared" si="7"/>
        <v>0.7795410138897442</v>
      </c>
      <c r="R90" s="12"/>
      <c r="S90" s="12"/>
    </row>
    <row r="91" spans="1:19" s="13" customFormat="1" ht="31.5" customHeight="1">
      <c r="A91" s="22"/>
      <c r="B91" s="23"/>
      <c r="C91" s="23"/>
      <c r="D91" s="23"/>
      <c r="E91" s="24"/>
      <c r="F91" s="25"/>
      <c r="G91" s="43" t="s">
        <v>188</v>
      </c>
      <c r="H91" s="31" t="s">
        <v>53</v>
      </c>
      <c r="I91" s="52">
        <v>87663042</v>
      </c>
      <c r="J91" s="52"/>
      <c r="K91" s="69">
        <v>87663042</v>
      </c>
      <c r="L91" s="81">
        <v>87022976.24</v>
      </c>
      <c r="M91" s="69"/>
      <c r="N91" s="87">
        <f t="shared" si="4"/>
        <v>-640065.7600000054</v>
      </c>
      <c r="O91" s="83">
        <f t="shared" si="5"/>
        <v>-640065.7600000054</v>
      </c>
      <c r="P91" s="88">
        <f t="shared" si="6"/>
        <v>0.9926985677727223</v>
      </c>
      <c r="Q91" s="86">
        <f t="shared" si="7"/>
        <v>0.9926985677727223</v>
      </c>
      <c r="R91" s="12"/>
      <c r="S91" s="12"/>
    </row>
    <row r="92" spans="1:19" s="13" customFormat="1" ht="31.5" customHeight="1">
      <c r="A92" s="22"/>
      <c r="B92" s="23"/>
      <c r="C92" s="23"/>
      <c r="D92" s="23"/>
      <c r="E92" s="24"/>
      <c r="F92" s="25"/>
      <c r="G92" s="43" t="s">
        <v>189</v>
      </c>
      <c r="H92" s="31" t="s">
        <v>60</v>
      </c>
      <c r="I92" s="55">
        <v>140819372</v>
      </c>
      <c r="J92" s="52"/>
      <c r="K92" s="69">
        <v>140819372</v>
      </c>
      <c r="L92" s="81">
        <v>140105464.34</v>
      </c>
      <c r="M92" s="69"/>
      <c r="N92" s="87">
        <f t="shared" si="4"/>
        <v>-713907.6599999964</v>
      </c>
      <c r="O92" s="83">
        <f t="shared" si="5"/>
        <v>-713907.6599999964</v>
      </c>
      <c r="P92" s="88">
        <f t="shared" si="6"/>
        <v>0.9949303306082063</v>
      </c>
      <c r="Q92" s="86">
        <f t="shared" si="7"/>
        <v>0.9949303306082063</v>
      </c>
      <c r="R92" s="12"/>
      <c r="S92" s="12"/>
    </row>
    <row r="93" spans="1:19" s="13" customFormat="1" ht="31.5" customHeight="1">
      <c r="A93" s="22"/>
      <c r="B93" s="23"/>
      <c r="C93" s="23"/>
      <c r="D93" s="23"/>
      <c r="E93" s="24"/>
      <c r="F93" s="25"/>
      <c r="G93" s="32" t="s">
        <v>190</v>
      </c>
      <c r="H93" s="35" t="s">
        <v>34</v>
      </c>
      <c r="I93" s="36">
        <v>198409203</v>
      </c>
      <c r="J93" s="36"/>
      <c r="K93" s="71">
        <v>198409203</v>
      </c>
      <c r="L93" s="80">
        <v>171768349.12000003</v>
      </c>
      <c r="M93" s="71"/>
      <c r="N93" s="83">
        <f t="shared" si="4"/>
        <v>-26640853.879999965</v>
      </c>
      <c r="O93" s="83">
        <f t="shared" si="5"/>
        <v>-26640853.879999965</v>
      </c>
      <c r="P93" s="84">
        <f t="shared" si="6"/>
        <v>0.8657277309863496</v>
      </c>
      <c r="Q93" s="85">
        <f t="shared" si="7"/>
        <v>0.8657277309863496</v>
      </c>
      <c r="R93" s="12"/>
      <c r="S93" s="12"/>
    </row>
    <row r="94" spans="1:19" s="13" customFormat="1" ht="30" customHeight="1">
      <c r="A94" s="22"/>
      <c r="B94" s="23"/>
      <c r="C94" s="23"/>
      <c r="D94" s="23"/>
      <c r="E94" s="24"/>
      <c r="F94" s="25"/>
      <c r="G94" s="43" t="s">
        <v>191</v>
      </c>
      <c r="H94" s="31" t="s">
        <v>54</v>
      </c>
      <c r="I94" s="42">
        <v>195711403</v>
      </c>
      <c r="J94" s="42"/>
      <c r="K94" s="69">
        <v>195711403</v>
      </c>
      <c r="L94" s="81">
        <v>171768349.12000003</v>
      </c>
      <c r="M94" s="81"/>
      <c r="N94" s="87">
        <f t="shared" si="4"/>
        <v>-23943053.879999965</v>
      </c>
      <c r="O94" s="83">
        <f t="shared" si="5"/>
        <v>-23943053.879999965</v>
      </c>
      <c r="P94" s="88">
        <f t="shared" si="6"/>
        <v>0.8776614264014041</v>
      </c>
      <c r="Q94" s="86">
        <f t="shared" si="7"/>
        <v>0.8776614264014041</v>
      </c>
      <c r="R94" s="12"/>
      <c r="S94" s="12"/>
    </row>
    <row r="95" spans="1:19" s="13" customFormat="1" ht="30.75" customHeight="1">
      <c r="A95" s="22"/>
      <c r="B95" s="23"/>
      <c r="C95" s="23"/>
      <c r="D95" s="23"/>
      <c r="E95" s="24"/>
      <c r="F95" s="25"/>
      <c r="G95" s="44" t="s">
        <v>192</v>
      </c>
      <c r="H95" s="31" t="s">
        <v>83</v>
      </c>
      <c r="I95" s="42">
        <v>2697800</v>
      </c>
      <c r="J95" s="42"/>
      <c r="K95" s="69">
        <v>2697800</v>
      </c>
      <c r="L95" s="81">
        <v>0</v>
      </c>
      <c r="M95" s="81"/>
      <c r="N95" s="87">
        <f t="shared" si="4"/>
        <v>-2697800</v>
      </c>
      <c r="O95" s="83">
        <f t="shared" si="5"/>
        <v>-2697800</v>
      </c>
      <c r="P95" s="88">
        <f t="shared" si="6"/>
        <v>0</v>
      </c>
      <c r="Q95" s="86">
        <f t="shared" si="7"/>
        <v>0</v>
      </c>
      <c r="R95" s="12"/>
      <c r="S95" s="12"/>
    </row>
    <row r="96" spans="1:19" s="13" customFormat="1" ht="48" customHeight="1">
      <c r="A96" s="22"/>
      <c r="B96" s="23"/>
      <c r="C96" s="23"/>
      <c r="D96" s="23"/>
      <c r="E96" s="24"/>
      <c r="F96" s="25"/>
      <c r="G96" s="32" t="s">
        <v>193</v>
      </c>
      <c r="H96" s="35" t="s">
        <v>35</v>
      </c>
      <c r="I96" s="57">
        <v>6882742739</v>
      </c>
      <c r="J96" s="53">
        <v>-28808000</v>
      </c>
      <c r="K96" s="76">
        <v>6853934739</v>
      </c>
      <c r="L96" s="80">
        <v>6699284104.999999</v>
      </c>
      <c r="M96" s="77"/>
      <c r="N96" s="83">
        <f t="shared" si="4"/>
        <v>-154650634.00000095</v>
      </c>
      <c r="O96" s="83">
        <f t="shared" si="5"/>
        <v>-154650634.00000095</v>
      </c>
      <c r="P96" s="84">
        <f t="shared" si="6"/>
        <v>0.97743622606734</v>
      </c>
      <c r="Q96" s="85">
        <f t="shared" si="7"/>
        <v>0.97743622606734</v>
      </c>
      <c r="R96" s="12"/>
      <c r="S96" s="12"/>
    </row>
    <row r="97" spans="1:19" s="13" customFormat="1" ht="31.5">
      <c r="A97" s="15"/>
      <c r="B97" s="16"/>
      <c r="C97" s="16"/>
      <c r="D97" s="16"/>
      <c r="E97" s="17"/>
      <c r="F97" s="21"/>
      <c r="G97" s="43" t="s">
        <v>194</v>
      </c>
      <c r="H97" s="31" t="s">
        <v>55</v>
      </c>
      <c r="I97" s="42">
        <v>13540488</v>
      </c>
      <c r="J97" s="42"/>
      <c r="K97" s="69">
        <v>13540488</v>
      </c>
      <c r="L97" s="81">
        <v>13152809.74</v>
      </c>
      <c r="M97" s="69"/>
      <c r="N97" s="87">
        <f t="shared" si="4"/>
        <v>-387678.2599999998</v>
      </c>
      <c r="O97" s="83">
        <f t="shared" si="5"/>
        <v>-387678.2599999998</v>
      </c>
      <c r="P97" s="88">
        <f t="shared" si="6"/>
        <v>0.9713689595234677</v>
      </c>
      <c r="Q97" s="86">
        <f t="shared" si="7"/>
        <v>0.9713689595234677</v>
      </c>
      <c r="R97" s="12"/>
      <c r="S97" s="12"/>
    </row>
    <row r="98" spans="1:19" s="13" customFormat="1" ht="47.25">
      <c r="A98" s="15"/>
      <c r="B98" s="16"/>
      <c r="C98" s="16"/>
      <c r="D98" s="16"/>
      <c r="E98" s="17"/>
      <c r="F98" s="21"/>
      <c r="G98" s="43" t="s">
        <v>195</v>
      </c>
      <c r="H98" s="31" t="s">
        <v>84</v>
      </c>
      <c r="I98" s="52">
        <v>4163326570</v>
      </c>
      <c r="J98" s="52"/>
      <c r="K98" s="69">
        <v>4163326570</v>
      </c>
      <c r="L98" s="81">
        <v>4030549923.16</v>
      </c>
      <c r="M98" s="69"/>
      <c r="N98" s="87">
        <f t="shared" si="4"/>
        <v>-132776646.84000015</v>
      </c>
      <c r="O98" s="83">
        <f t="shared" si="5"/>
        <v>-132776646.84000015</v>
      </c>
      <c r="P98" s="88">
        <f t="shared" si="6"/>
        <v>0.9681080394229079</v>
      </c>
      <c r="Q98" s="86">
        <f t="shared" si="7"/>
        <v>0.9681080394229079</v>
      </c>
      <c r="R98" s="12"/>
      <c r="S98" s="12"/>
    </row>
    <row r="99" spans="1:19" s="13" customFormat="1" ht="47.25">
      <c r="A99" s="15"/>
      <c r="B99" s="16"/>
      <c r="C99" s="16"/>
      <c r="D99" s="16"/>
      <c r="E99" s="17"/>
      <c r="F99" s="21"/>
      <c r="G99" s="43" t="s">
        <v>196</v>
      </c>
      <c r="H99" s="31" t="s">
        <v>56</v>
      </c>
      <c r="I99" s="52">
        <v>2655529286</v>
      </c>
      <c r="J99" s="52"/>
      <c r="K99" s="69">
        <v>2655529286</v>
      </c>
      <c r="L99" s="81">
        <v>2645258629.65</v>
      </c>
      <c r="M99" s="69"/>
      <c r="N99" s="87">
        <f t="shared" si="4"/>
        <v>-10270656.349999905</v>
      </c>
      <c r="O99" s="83">
        <f t="shared" si="5"/>
        <v>-10270656.349999905</v>
      </c>
      <c r="P99" s="88">
        <f t="shared" si="6"/>
        <v>0.9961323505622224</v>
      </c>
      <c r="Q99" s="86">
        <f t="shared" si="7"/>
        <v>0.9961323505622224</v>
      </c>
      <c r="R99" s="12"/>
      <c r="S99" s="12"/>
    </row>
    <row r="100" spans="1:19" s="13" customFormat="1" ht="31.5">
      <c r="A100" s="15"/>
      <c r="B100" s="16"/>
      <c r="C100" s="16"/>
      <c r="D100" s="16"/>
      <c r="E100" s="17"/>
      <c r="F100" s="21"/>
      <c r="G100" s="43" t="s">
        <v>197</v>
      </c>
      <c r="H100" s="31" t="s">
        <v>57</v>
      </c>
      <c r="I100" s="42">
        <v>1395000</v>
      </c>
      <c r="J100" s="42"/>
      <c r="K100" s="69">
        <v>1395000</v>
      </c>
      <c r="L100" s="81">
        <v>411765.21</v>
      </c>
      <c r="M100" s="69"/>
      <c r="N100" s="87">
        <f t="shared" si="4"/>
        <v>-983234.79</v>
      </c>
      <c r="O100" s="83">
        <f t="shared" si="5"/>
        <v>-983234.79</v>
      </c>
      <c r="P100" s="88">
        <f t="shared" si="6"/>
        <v>0.2951721935483871</v>
      </c>
      <c r="Q100" s="86">
        <f t="shared" si="7"/>
        <v>0.2951721935483871</v>
      </c>
      <c r="R100" s="12"/>
      <c r="S100" s="12"/>
    </row>
    <row r="101" spans="1:19" s="13" customFormat="1" ht="31.5">
      <c r="A101" s="15"/>
      <c r="B101" s="16"/>
      <c r="C101" s="16"/>
      <c r="D101" s="16"/>
      <c r="E101" s="17"/>
      <c r="F101" s="21"/>
      <c r="G101" s="43" t="s">
        <v>198</v>
      </c>
      <c r="H101" s="31" t="s">
        <v>58</v>
      </c>
      <c r="I101" s="42">
        <v>48951395</v>
      </c>
      <c r="J101" s="42">
        <v>-28808000</v>
      </c>
      <c r="K101" s="69">
        <v>20143395</v>
      </c>
      <c r="L101" s="81">
        <v>9910977.24</v>
      </c>
      <c r="M101" s="69"/>
      <c r="N101" s="87">
        <f t="shared" si="4"/>
        <v>-10232417.76</v>
      </c>
      <c r="O101" s="83">
        <f t="shared" si="5"/>
        <v>-10232417.76</v>
      </c>
      <c r="P101" s="88">
        <f t="shared" si="6"/>
        <v>0.49202119305112174</v>
      </c>
      <c r="Q101" s="86">
        <f t="shared" si="7"/>
        <v>0.49202119305112174</v>
      </c>
      <c r="R101" s="12"/>
      <c r="S101" s="12"/>
    </row>
    <row r="102" spans="1:19" s="20" customFormat="1" ht="31.5">
      <c r="A102" s="15"/>
      <c r="B102" s="16"/>
      <c r="C102" s="16"/>
      <c r="D102" s="16"/>
      <c r="E102" s="17"/>
      <c r="F102" s="21"/>
      <c r="G102" s="34" t="s">
        <v>199</v>
      </c>
      <c r="H102" s="35" t="s">
        <v>85</v>
      </c>
      <c r="I102" s="53">
        <v>210047546</v>
      </c>
      <c r="J102" s="53"/>
      <c r="K102" s="71">
        <v>210047546</v>
      </c>
      <c r="L102" s="80">
        <v>210046646</v>
      </c>
      <c r="M102" s="78"/>
      <c r="N102" s="83">
        <f t="shared" si="4"/>
        <v>-900</v>
      </c>
      <c r="O102" s="83">
        <f t="shared" si="5"/>
        <v>-900</v>
      </c>
      <c r="P102" s="84">
        <f t="shared" si="6"/>
        <v>0.9999957152558212</v>
      </c>
      <c r="Q102" s="85">
        <f t="shared" si="7"/>
        <v>0.9999957152558212</v>
      </c>
      <c r="R102" s="19"/>
      <c r="S102" s="19"/>
    </row>
    <row r="103" spans="1:19" s="13" customFormat="1" ht="47.25">
      <c r="A103" s="15"/>
      <c r="B103" s="16"/>
      <c r="C103" s="16"/>
      <c r="D103" s="16"/>
      <c r="E103" s="17"/>
      <c r="F103" s="21"/>
      <c r="G103" s="43" t="s">
        <v>200</v>
      </c>
      <c r="H103" s="31" t="s">
        <v>86</v>
      </c>
      <c r="I103" s="52">
        <v>48540000</v>
      </c>
      <c r="J103" s="52"/>
      <c r="K103" s="69">
        <v>48540000</v>
      </c>
      <c r="L103" s="81">
        <v>48539100</v>
      </c>
      <c r="M103" s="79"/>
      <c r="N103" s="87">
        <f t="shared" si="4"/>
        <v>-900</v>
      </c>
      <c r="O103" s="83">
        <f t="shared" si="5"/>
        <v>-900</v>
      </c>
      <c r="P103" s="88">
        <f t="shared" si="6"/>
        <v>0.9999814585908529</v>
      </c>
      <c r="Q103" s="86">
        <f t="shared" si="7"/>
        <v>0.9999814585908529</v>
      </c>
      <c r="R103" s="12"/>
      <c r="S103" s="12"/>
    </row>
    <row r="104" spans="1:19" s="13" customFormat="1" ht="47.25">
      <c r="A104" s="15"/>
      <c r="B104" s="16"/>
      <c r="C104" s="16"/>
      <c r="D104" s="16"/>
      <c r="E104" s="17"/>
      <c r="F104" s="21"/>
      <c r="G104" s="43" t="s">
        <v>201</v>
      </c>
      <c r="H104" s="31" t="s">
        <v>67</v>
      </c>
      <c r="I104" s="52">
        <v>161507546</v>
      </c>
      <c r="J104" s="52"/>
      <c r="K104" s="69">
        <v>161507546</v>
      </c>
      <c r="L104" s="81">
        <v>161507546</v>
      </c>
      <c r="M104" s="69"/>
      <c r="N104" s="87">
        <f t="shared" si="4"/>
        <v>0</v>
      </c>
      <c r="O104" s="83">
        <f t="shared" si="5"/>
        <v>0</v>
      </c>
      <c r="P104" s="88">
        <f t="shared" si="6"/>
        <v>1</v>
      </c>
      <c r="Q104" s="86">
        <f t="shared" si="7"/>
        <v>1</v>
      </c>
      <c r="R104" s="12"/>
      <c r="S104" s="12"/>
    </row>
    <row r="105" spans="1:19" s="20" customFormat="1" ht="31.5" customHeight="1">
      <c r="A105" s="15"/>
      <c r="B105" s="16"/>
      <c r="C105" s="16"/>
      <c r="D105" s="16"/>
      <c r="E105" s="17"/>
      <c r="F105" s="21"/>
      <c r="G105" s="34" t="s">
        <v>202</v>
      </c>
      <c r="H105" s="35" t="s">
        <v>87</v>
      </c>
      <c r="I105" s="53">
        <v>2474788</v>
      </c>
      <c r="J105" s="53"/>
      <c r="K105" s="71">
        <v>2474788</v>
      </c>
      <c r="L105" s="80">
        <v>1394371.68</v>
      </c>
      <c r="M105" s="71"/>
      <c r="N105" s="83">
        <f t="shared" si="4"/>
        <v>-1080416.32</v>
      </c>
      <c r="O105" s="83">
        <f t="shared" si="5"/>
        <v>-1080416.32</v>
      </c>
      <c r="P105" s="84">
        <f t="shared" si="6"/>
        <v>0.5634307585134565</v>
      </c>
      <c r="Q105" s="85">
        <f t="shared" si="7"/>
        <v>0.5634307585134565</v>
      </c>
      <c r="R105" s="19"/>
      <c r="S105" s="19"/>
    </row>
    <row r="106" spans="1:19" s="13" customFormat="1" ht="31.5">
      <c r="A106" s="15"/>
      <c r="B106" s="16"/>
      <c r="C106" s="16"/>
      <c r="D106" s="16"/>
      <c r="E106" s="17"/>
      <c r="F106" s="21"/>
      <c r="G106" s="43" t="s">
        <v>203</v>
      </c>
      <c r="H106" s="31" t="s">
        <v>88</v>
      </c>
      <c r="I106" s="52">
        <v>1518762</v>
      </c>
      <c r="J106" s="52"/>
      <c r="K106" s="69">
        <v>1518762</v>
      </c>
      <c r="L106" s="81">
        <v>832027.97</v>
      </c>
      <c r="M106" s="69"/>
      <c r="N106" s="87">
        <f t="shared" si="4"/>
        <v>-686734.03</v>
      </c>
      <c r="O106" s="83">
        <f t="shared" si="5"/>
        <v>-686734.03</v>
      </c>
      <c r="P106" s="88">
        <f t="shared" si="6"/>
        <v>0.5478330179448788</v>
      </c>
      <c r="Q106" s="86">
        <f t="shared" si="7"/>
        <v>0.5478330179448788</v>
      </c>
      <c r="R106" s="12"/>
      <c r="S106" s="12"/>
    </row>
    <row r="107" spans="1:19" s="20" customFormat="1" ht="31.5">
      <c r="A107" s="15"/>
      <c r="B107" s="16"/>
      <c r="C107" s="16"/>
      <c r="D107" s="16"/>
      <c r="E107" s="17"/>
      <c r="F107" s="21"/>
      <c r="G107" s="43" t="s">
        <v>204</v>
      </c>
      <c r="H107" s="31" t="s">
        <v>46</v>
      </c>
      <c r="I107" s="42">
        <v>431026</v>
      </c>
      <c r="J107" s="42"/>
      <c r="K107" s="69">
        <v>431026</v>
      </c>
      <c r="L107" s="81">
        <v>146026</v>
      </c>
      <c r="M107" s="69"/>
      <c r="N107" s="87">
        <f t="shared" si="4"/>
        <v>-285000</v>
      </c>
      <c r="O107" s="83">
        <f t="shared" si="5"/>
        <v>-285000</v>
      </c>
      <c r="P107" s="88">
        <f t="shared" si="6"/>
        <v>0.3387869873279106</v>
      </c>
      <c r="Q107" s="86">
        <f t="shared" si="7"/>
        <v>0.3387869873279106</v>
      </c>
      <c r="R107" s="19"/>
      <c r="S107" s="19"/>
    </row>
    <row r="108" spans="1:19" s="13" customFormat="1" ht="17.25" customHeight="1">
      <c r="A108" s="15"/>
      <c r="B108" s="16"/>
      <c r="C108" s="16"/>
      <c r="D108" s="16"/>
      <c r="E108" s="17"/>
      <c r="F108" s="21"/>
      <c r="G108" s="43" t="s">
        <v>205</v>
      </c>
      <c r="H108" s="31" t="s">
        <v>89</v>
      </c>
      <c r="I108" s="42">
        <v>525000</v>
      </c>
      <c r="J108" s="42"/>
      <c r="K108" s="69">
        <v>525000</v>
      </c>
      <c r="L108" s="81">
        <v>416317.71</v>
      </c>
      <c r="M108" s="69"/>
      <c r="N108" s="87">
        <f t="shared" si="4"/>
        <v>-108682.28999999998</v>
      </c>
      <c r="O108" s="83">
        <f t="shared" si="5"/>
        <v>-108682.28999999998</v>
      </c>
      <c r="P108" s="88">
        <f t="shared" si="6"/>
        <v>0.7929861142857143</v>
      </c>
      <c r="Q108" s="86">
        <f t="shared" si="7"/>
        <v>0.7929861142857143</v>
      </c>
      <c r="R108" s="12"/>
      <c r="S108" s="12"/>
    </row>
    <row r="109" spans="1:19" s="20" customFormat="1" ht="31.5">
      <c r="A109" s="15"/>
      <c r="B109" s="16"/>
      <c r="C109" s="16"/>
      <c r="D109" s="16"/>
      <c r="E109" s="17"/>
      <c r="F109" s="21"/>
      <c r="G109" s="34" t="s">
        <v>206</v>
      </c>
      <c r="H109" s="35" t="s">
        <v>90</v>
      </c>
      <c r="I109" s="56">
        <v>487158951</v>
      </c>
      <c r="J109" s="56">
        <v>-476700</v>
      </c>
      <c r="K109" s="71">
        <v>486682251</v>
      </c>
      <c r="L109" s="80">
        <v>163296562.5</v>
      </c>
      <c r="M109" s="71"/>
      <c r="N109" s="83">
        <f t="shared" si="4"/>
        <v>-323385688.5</v>
      </c>
      <c r="O109" s="83">
        <f t="shared" si="5"/>
        <v>-323385688.5</v>
      </c>
      <c r="P109" s="84">
        <f t="shared" si="6"/>
        <v>0.33553013730102105</v>
      </c>
      <c r="Q109" s="85">
        <f t="shared" si="7"/>
        <v>0.33553013730102105</v>
      </c>
      <c r="R109" s="19"/>
      <c r="S109" s="19"/>
    </row>
    <row r="110" spans="1:19" s="13" customFormat="1" ht="30.75" customHeight="1">
      <c r="A110" s="15"/>
      <c r="B110" s="16"/>
      <c r="C110" s="16"/>
      <c r="D110" s="16"/>
      <c r="E110" s="17"/>
      <c r="F110" s="21"/>
      <c r="G110" s="43" t="s">
        <v>207</v>
      </c>
      <c r="H110" s="31" t="s">
        <v>91</v>
      </c>
      <c r="I110" s="42">
        <v>7100300</v>
      </c>
      <c r="J110" s="42">
        <v>-207000</v>
      </c>
      <c r="K110" s="69">
        <v>6893300</v>
      </c>
      <c r="L110" s="81">
        <v>3779562.12</v>
      </c>
      <c r="M110" s="69"/>
      <c r="N110" s="87">
        <f t="shared" si="4"/>
        <v>-3113737.88</v>
      </c>
      <c r="O110" s="83">
        <f t="shared" si="5"/>
        <v>-3113737.88</v>
      </c>
      <c r="P110" s="88">
        <f t="shared" si="6"/>
        <v>0.5482950285059406</v>
      </c>
      <c r="Q110" s="86">
        <f t="shared" si="7"/>
        <v>0.5482950285059406</v>
      </c>
      <c r="R110" s="12"/>
      <c r="S110" s="12"/>
    </row>
    <row r="111" spans="1:19" s="13" customFormat="1" ht="47.25" customHeight="1">
      <c r="A111" s="15"/>
      <c r="B111" s="16"/>
      <c r="C111" s="16"/>
      <c r="D111" s="16"/>
      <c r="E111" s="17"/>
      <c r="F111" s="21"/>
      <c r="G111" s="43" t="s">
        <v>208</v>
      </c>
      <c r="H111" s="31" t="s">
        <v>92</v>
      </c>
      <c r="I111" s="42">
        <v>7297393</v>
      </c>
      <c r="J111" s="42"/>
      <c r="K111" s="69">
        <v>7297393</v>
      </c>
      <c r="L111" s="81">
        <v>4985507</v>
      </c>
      <c r="M111" s="69"/>
      <c r="N111" s="87">
        <f t="shared" si="4"/>
        <v>-2311886</v>
      </c>
      <c r="O111" s="83">
        <f t="shared" si="5"/>
        <v>-2311886</v>
      </c>
      <c r="P111" s="88">
        <f t="shared" si="6"/>
        <v>0.6831901474951397</v>
      </c>
      <c r="Q111" s="86">
        <f t="shared" si="7"/>
        <v>0.6831901474951397</v>
      </c>
      <c r="R111" s="12"/>
      <c r="S111" s="12"/>
    </row>
    <row r="112" spans="1:19" s="13" customFormat="1" ht="31.5">
      <c r="A112" s="15"/>
      <c r="B112" s="16"/>
      <c r="C112" s="16"/>
      <c r="D112" s="16"/>
      <c r="E112" s="17"/>
      <c r="F112" s="21"/>
      <c r="G112" s="43" t="s">
        <v>209</v>
      </c>
      <c r="H112" s="31" t="s">
        <v>93</v>
      </c>
      <c r="I112" s="42">
        <v>7865607</v>
      </c>
      <c r="J112" s="42"/>
      <c r="K112" s="69">
        <v>7865607</v>
      </c>
      <c r="L112" s="81">
        <v>7792312.48</v>
      </c>
      <c r="M112" s="69"/>
      <c r="N112" s="87">
        <f t="shared" si="4"/>
        <v>-73294.51999999955</v>
      </c>
      <c r="O112" s="83">
        <f t="shared" si="5"/>
        <v>-73294.51999999955</v>
      </c>
      <c r="P112" s="88">
        <f t="shared" si="6"/>
        <v>0.9906816447859651</v>
      </c>
      <c r="Q112" s="86">
        <f t="shared" si="7"/>
        <v>0.9906816447859651</v>
      </c>
      <c r="R112" s="12"/>
      <c r="S112" s="12"/>
    </row>
    <row r="113" spans="1:19" s="13" customFormat="1" ht="31.5">
      <c r="A113" s="15"/>
      <c r="B113" s="16"/>
      <c r="C113" s="16"/>
      <c r="D113" s="16"/>
      <c r="E113" s="17"/>
      <c r="F113" s="21"/>
      <c r="G113" s="43" t="s">
        <v>210</v>
      </c>
      <c r="H113" s="31" t="s">
        <v>94</v>
      </c>
      <c r="I113" s="42">
        <v>68909012</v>
      </c>
      <c r="J113" s="42">
        <v>-269700</v>
      </c>
      <c r="K113" s="69">
        <v>68639312</v>
      </c>
      <c r="L113" s="81">
        <v>68500159.22</v>
      </c>
      <c r="M113" s="69"/>
      <c r="N113" s="87">
        <f t="shared" si="4"/>
        <v>-139152.7800000012</v>
      </c>
      <c r="O113" s="83">
        <f t="shared" si="5"/>
        <v>-139152.7800000012</v>
      </c>
      <c r="P113" s="88">
        <f t="shared" si="6"/>
        <v>0.9979726955887903</v>
      </c>
      <c r="Q113" s="86">
        <f t="shared" si="7"/>
        <v>0.9979726955887903</v>
      </c>
      <c r="R113" s="12"/>
      <c r="S113" s="12"/>
    </row>
    <row r="114" spans="1:19" s="13" customFormat="1" ht="16.5" customHeight="1">
      <c r="A114" s="15"/>
      <c r="B114" s="16"/>
      <c r="C114" s="16"/>
      <c r="D114" s="16"/>
      <c r="E114" s="17"/>
      <c r="F114" s="21"/>
      <c r="G114" s="43" t="s">
        <v>211</v>
      </c>
      <c r="H114" s="31" t="s">
        <v>212</v>
      </c>
      <c r="I114" s="52">
        <v>395986639</v>
      </c>
      <c r="J114" s="52"/>
      <c r="K114" s="69">
        <v>395986639</v>
      </c>
      <c r="L114" s="81">
        <v>78239021.68</v>
      </c>
      <c r="M114" s="69"/>
      <c r="N114" s="87">
        <f t="shared" si="4"/>
        <v>-317747617.32</v>
      </c>
      <c r="O114" s="83">
        <f t="shared" si="5"/>
        <v>-317747617.32</v>
      </c>
      <c r="P114" s="88">
        <f t="shared" si="6"/>
        <v>0.19757995339837717</v>
      </c>
      <c r="Q114" s="86">
        <f t="shared" si="7"/>
        <v>0.19757995339837717</v>
      </c>
      <c r="R114" s="12"/>
      <c r="S114" s="12"/>
    </row>
    <row r="115" spans="1:19" s="20" customFormat="1" ht="9" customHeight="1">
      <c r="A115" s="15"/>
      <c r="B115" s="16"/>
      <c r="C115" s="16"/>
      <c r="D115" s="16"/>
      <c r="E115" s="17"/>
      <c r="F115" s="18"/>
      <c r="G115" s="98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9"/>
      <c r="S115" s="19"/>
    </row>
    <row r="116" spans="1:19" s="20" customFormat="1" ht="0.75" customHeight="1">
      <c r="A116" s="15"/>
      <c r="B116" s="16"/>
      <c r="C116" s="16"/>
      <c r="D116" s="16"/>
      <c r="E116" s="17"/>
      <c r="F116" s="18"/>
      <c r="G116" s="96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19"/>
      <c r="S116" s="19"/>
    </row>
  </sheetData>
  <sheetProtection/>
  <mergeCells count="6">
    <mergeCell ref="G3:Q3"/>
    <mergeCell ref="G1:Q1"/>
    <mergeCell ref="E2:Q2"/>
    <mergeCell ref="G8:H8"/>
    <mergeCell ref="G116:Q116"/>
    <mergeCell ref="G115:Q115"/>
  </mergeCells>
  <printOptions horizontalCentered="1"/>
  <pageMargins left="0.5905511811023623" right="0.3937007874015748" top="0.5905511811023623" bottom="0.3937007874015748" header="0.2755905511811024" footer="0.2755905511811024"/>
  <pageSetup fitToHeight="0" fitToWidth="1" horizontalDpi="600" verticalDpi="600" orientation="landscape" paperSize="9" scale="90" r:id="rId3"/>
  <headerFooter differentFirst="1" scaleWithDoc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2016-05-18T08:03:39Z</cp:lastPrinted>
  <dcterms:created xsi:type="dcterms:W3CDTF">2012-12-20T05:24:44Z</dcterms:created>
  <dcterms:modified xsi:type="dcterms:W3CDTF">2017-06-16T07:09:57Z</dcterms:modified>
  <cp:category/>
  <cp:version/>
  <cp:contentType/>
  <cp:contentStatus/>
</cp:coreProperties>
</file>