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461" windowWidth="15720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<sst xmlns="http://schemas.openxmlformats.org/spreadsheetml/2006/main" count="118" uniqueCount="118">
  <si>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</si>
  <si>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</si>
  <si>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</si>
  <si>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</si>
  <si>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</si>
  <si>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</si>
  <si>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</si>
  <si>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</si>
  <si>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</si>
  <si>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</si>
  <si>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</si>
  <si>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</si>
  <si>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</si>
  <si>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</si>
  <si>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</si>
  <si>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</si>
  <si>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</si>
  <si>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</si>
  <si>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</si>
  <si>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</si>
  <si>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</si>
  <si>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</si>
  <si>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</si>
  <si>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</si>
  <si>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</si>
  <si>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</si>
  <si>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</si>
  <si>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</si>
  <si>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</si>
  <si>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</si>
  <si>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</si>
  <si>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</si>
  <si>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</si>
  <si>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</si>
  <si>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</si>
  <si>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</si>
  <si>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</si>
  <si>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</si>
  <si>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</si>
  <si>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</si>
  <si>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</si>
  <si>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</si>
  <si>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</si>
  <si>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</si>
  <si>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</si>
  <si>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</si>
  <si>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</si>
  <si>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</si>
  <si>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</si>
  <si>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</si>
  <si>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</si>
  <si>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</si>
  <si>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</si>
  <si>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</si>
  <si>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</si>
  <si>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</si>
  <si>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</si>
  <si>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</si>
  <si>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</si>
  <si>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</si>
  <si>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</si>
  <si>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</si>
  <si>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</si>
  <si>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</si>
  <si>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</si>
  <si>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</si>
  <si>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</si>
  <si>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</si>
  <si>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</si>
  <si>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</si>
  <si>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</si>
  <si>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</si>
  <si>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</si>
  <si>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</si>
  <si>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</si>
  <si>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</si>
  <si>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</si>
  <si>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</si>
  <si>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</si>
  <si>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</si>
  <si>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</si>
  <si>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</si>
  <si>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</si>
  <si>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</si>
  <si>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</si>
  <si>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</si>
  <si>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</si>
  <si>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</si>
  <si>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</si>
  <si>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</si>
  <si>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</si>
  <si>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∆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</si>
  <si>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</si>
  <si>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</si>
  <si>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</si>
  <si>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</si>
  <si>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</si>
  <si>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</si>
  <si>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</si>
  <si>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</si>
  <si>
    <t>Дотации бюджетам субъектов РФ на поддержку мер по обеспечению сбалансированности бюджетов</t>
  </si>
  <si>
    <t xml:space="preserve">Субсидии бюджетам субъектов РФ на социальную поддержку Героев Социалистического Труда, Героев Труда </t>
  </si>
  <si>
    <t>Субсидии бюджетам субъектов РФ на софинансирование государственных программ субъектов РФ, содержащих мероприятия по развитию материально-технической базы детских поликлиник и детских поликлинических отделений медицинских организаций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</si>
  <si>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</si>
  <si>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Межбюджетные трансферты, передаваемые бюджетам субъектов РФ, за счет средств резервного фонда Правительства РФ</t>
  </si>
  <si>
    <t>Межбюджетные трансферты, передаваемые бюджетам субъектов РФ, за счет средств резервного фонда Президента РФ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</si>
  <si>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</si>
  <si>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</si>
  <si>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Дотации бюджетам субъектов РФ в целях стимулирования роста налогового потенциала по налогу на прибыль организаций</t>
  </si>
  <si>
    <t>Субсидии бюджетам субъектов РФ на софинансирование социальных программ субъектов РФ,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</si>
  <si>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Прочие межбюджетные трансферты, передаваемые бюджетам субъектов РФ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</si>
  <si>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д. Хопылево Рыбинского района Ярославской области</t>
  </si>
  <si>
    <t>Закон от 03.10.2018</t>
  </si>
  <si>
    <t>Законопроект от 30.11.2018</t>
  </si>
  <si>
    <t>Предлагаемые изменения доходов областного бюджета на 2018 год (руб.)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</si>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</sst>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6" fillId="0" borderId="12" xfId="0" applyNumberFormat="1" applyFont="1" applyBorder="1" applyAlignment="1">
      <alignment vertical="center" wrapText="1"/>
    </xf>
    <xf numFmtId="0" fontId="47" fillId="0" borderId="12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vertical="center"/>
    </xf>
    <xf numFmtId="0" fontId="48" fillId="0" borderId="12" xfId="0" applyNumberFormat="1" applyFont="1" applyBorder="1" applyAlignment="1">
      <alignment vertical="center" wrapText="1"/>
    </xf>
    <xf numFmtId="0" fontId="49" fillId="0" borderId="12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wrapText="1"/>
    </xf>
    <xf numFmtId="172" fontId="46" fillId="0" borderId="10" xfId="0" applyNumberFormat="1" applyFont="1" applyBorder="1" applyAlignment="1">
      <alignment horizontal="right" vertical="center" wrapText="1"/>
    </xf>
    <xf numFmtId="172" fontId="47" fillId="0" borderId="10" xfId="0" applyNumberFormat="1" applyFont="1" applyBorder="1" applyAlignment="1">
      <alignment horizontal="right" vertical="center" wrapText="1"/>
    </xf>
    <xf numFmtId="172" fontId="48" fillId="0" borderId="10" xfId="0" applyNumberFormat="1" applyFont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47" fillId="0" borderId="0" xfId="0" applyNumberFormat="1" applyFont="1" applyAlignment="1">
      <alignment wrapText="1"/>
    </xf>
    <xf numFmtId="3" fontId="2" fillId="34" borderId="13" xfId="0" applyNumberFormat="1" applyFont="1" applyFill="1" applyBorder="1" applyAlignment="1">
      <alignment horizontal="right" vertical="center"/>
    </xf>
    <xf numFmtId="3" fontId="47" fillId="34" borderId="10" xfId="0" applyNumberFormat="1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horizontal="right" vertical="center" wrapText="1"/>
    </xf>
    <xf numFmtId="172" fontId="46" fillId="0" borderId="11" xfId="0" applyNumberFormat="1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vertical="center"/>
    </xf>
    <xf numFmtId="172" fontId="48" fillId="33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47" fillId="33" borderId="10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47" fillId="0" borderId="10" xfId="0" applyNumberFormat="1" applyFont="1" applyBorder="1" applyAlignment="1">
      <alignment vertical="center" wrapText="1"/>
    </xf>
    <xf numFmtId="0" fontId="47" fillId="0" borderId="12" xfId="0" applyNumberFormat="1" applyFont="1" applyBorder="1" applyAlignment="1">
      <alignment vertical="top" wrapText="1"/>
    </xf>
    <xf numFmtId="0" fontId="46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172" fontId="2" fillId="33" borderId="19" xfId="0" applyNumberFormat="1" applyFont="1" applyFill="1" applyBorder="1" applyAlignment="1">
      <alignment horizontal="right" vertical="center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vertical="center" wrapText="1"/>
    </xf>
    <xf numFmtId="173" fontId="47" fillId="0" borderId="0" xfId="0" applyNumberFormat="1" applyFont="1" applyAlignment="1">
      <alignment wrapText="1"/>
    </xf>
    <xf numFmtId="172" fontId="47" fillId="0" borderId="0" xfId="0" applyNumberFormat="1" applyFont="1" applyAlignment="1">
      <alignment wrapText="1"/>
    </xf>
    <xf numFmtId="0" fontId="50" fillId="0" borderId="0" xfId="0" applyNumberFormat="1" applyFont="1" applyBorder="1" applyAlignment="1">
      <alignment horizontal="center" vertical="center" wrapText="1"/>
    </xf>
    <xf numFmtId="0" fontId="48" fillId="0" borderId="22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3" width="16.8515625" style="3" customWidth="1"/>
    <col min="4" max="4" width="16.57421875" style="3" customWidth="1"/>
    <col min="5" max="5" width="16.140625" style="3" customWidth="1"/>
    <col min="6" max="6" width="17.8515625" style="3" customWidth="1"/>
    <col min="7" max="8" width="9.140625" style="3" customWidth="1"/>
    <col min="9" max="16384" width="9.140625" style="3" customWidth="1"/>
  </cols>
  <sheetData>
    <row r="1" spans="1:5" ht="18.75">
      <c r="A1" s="46" t="s">
        <v>114</v>
      </c>
      <c r="B1" s="46"/>
      <c r="C1" s="46"/>
      <c r="D1" s="46"/>
      <c r="E1" s="46"/>
    </row>
    <row r="2" spans="1:5" ht="16.5" thickBot="1">
      <c r="A2" s="47"/>
      <c r="B2" s="48"/>
      <c r="C2" s="48"/>
      <c r="D2" s="48"/>
      <c r="E2" s="48"/>
    </row>
    <row r="3" spans="1:5" ht="33" customHeight="1" thickBot="1">
      <c r="A3" s="1" t="s">
        <v>0</v>
      </c>
      <c r="B3" s="2" t="s">
        <v>32</v>
      </c>
      <c r="C3" s="21" t="s">
        <v>112</v>
      </c>
      <c r="D3" s="21" t="s">
        <v>113</v>
      </c>
      <c r="E3" s="21" t="s">
        <v>91</v>
      </c>
    </row>
    <row r="4" spans="1:5" ht="16.5" thickBot="1">
      <c r="A4" s="4" t="s">
        <v>1</v>
      </c>
      <c r="B4" s="6">
        <f>B5+B16</f>
        <v>50043520520</v>
      </c>
      <c r="C4" s="13">
        <v>59902202588</v>
      </c>
      <c r="D4" s="13">
        <f>D5+D16</f>
        <v>59131173562</v>
      </c>
      <c r="E4" s="13">
        <f>D4-C4</f>
        <v>-771029026</v>
      </c>
    </row>
    <row r="5" spans="1:6" ht="40.5" customHeight="1" thickBot="1">
      <c r="A5" s="4" t="s">
        <v>2</v>
      </c>
      <c r="B5" s="6">
        <f>B6+B7+B8+B9+B10+B11+B12+B14+B15</f>
        <v>49082426870</v>
      </c>
      <c r="C5" s="13">
        <v>59048844149</v>
      </c>
      <c r="D5" s="13">
        <f>SUM(D6:D15)</f>
        <v>58277815123</v>
      </c>
      <c r="E5" s="13">
        <f aca="true" t="shared" si="0" ref="E5:E30">D5-C5</f>
        <v>-771029026</v>
      </c>
      <c r="F5" s="17"/>
    </row>
    <row r="6" spans="1:6" ht="16.5" thickBot="1">
      <c r="A6" s="5" t="s">
        <v>3</v>
      </c>
      <c r="B6" s="7">
        <v>12684400000</v>
      </c>
      <c r="C6" s="7">
        <v>17298805569</v>
      </c>
      <c r="D6" s="7">
        <v>17298805569</v>
      </c>
      <c r="E6" s="14">
        <f t="shared" si="0"/>
        <v>0</v>
      </c>
      <c r="F6" s="17"/>
    </row>
    <row r="7" spans="1:6" ht="16.5" thickBot="1">
      <c r="A7" s="5" t="s">
        <v>4</v>
      </c>
      <c r="B7" s="7">
        <v>13990000000</v>
      </c>
      <c r="C7" s="7">
        <v>18479016580</v>
      </c>
      <c r="D7" s="7">
        <v>18479016580</v>
      </c>
      <c r="E7" s="14">
        <f t="shared" si="0"/>
        <v>0</v>
      </c>
      <c r="F7" s="17"/>
    </row>
    <row r="8" spans="1:6" ht="16.5" thickBot="1">
      <c r="A8" s="5" t="s">
        <v>5</v>
      </c>
      <c r="B8" s="7">
        <v>13419306200</v>
      </c>
      <c r="C8" s="7">
        <v>12413676000</v>
      </c>
      <c r="D8" s="7">
        <v>11642646974</v>
      </c>
      <c r="E8" s="14">
        <f t="shared" si="0"/>
        <v>-771029026</v>
      </c>
      <c r="F8" s="17"/>
    </row>
    <row r="9" spans="1:6" ht="16.5" thickBot="1">
      <c r="A9" s="5" t="s">
        <v>6</v>
      </c>
      <c r="B9" s="7">
        <v>1857000000</v>
      </c>
      <c r="C9" s="7">
        <v>2647300000</v>
      </c>
      <c r="D9" s="7">
        <v>2647300000</v>
      </c>
      <c r="E9" s="14">
        <f t="shared" si="0"/>
        <v>0</v>
      </c>
      <c r="F9" s="17"/>
    </row>
    <row r="10" spans="1:6" ht="16.5" thickBot="1">
      <c r="A10" s="5" t="s">
        <v>7</v>
      </c>
      <c r="B10" s="7">
        <v>5831800570</v>
      </c>
      <c r="C10" s="7">
        <v>6803100000</v>
      </c>
      <c r="D10" s="7">
        <v>6803100000</v>
      </c>
      <c r="E10" s="14">
        <f t="shared" si="0"/>
        <v>0</v>
      </c>
      <c r="F10" s="17"/>
    </row>
    <row r="11" spans="1:6" ht="16.5" thickBot="1">
      <c r="A11" s="5" t="s">
        <v>8</v>
      </c>
      <c r="B11" s="7">
        <v>1108600000</v>
      </c>
      <c r="C11" s="7">
        <v>1161200000</v>
      </c>
      <c r="D11" s="7">
        <v>1161200000</v>
      </c>
      <c r="E11" s="14">
        <f t="shared" si="0"/>
        <v>0</v>
      </c>
      <c r="F11" s="17"/>
    </row>
    <row r="12" spans="1:6" ht="16.5" thickBot="1">
      <c r="A12" s="5" t="s">
        <v>9</v>
      </c>
      <c r="B12" s="7">
        <v>2973000</v>
      </c>
      <c r="C12" s="7">
        <v>3688000</v>
      </c>
      <c r="D12" s="7">
        <v>3688000</v>
      </c>
      <c r="E12" s="14">
        <f t="shared" si="0"/>
        <v>0</v>
      </c>
      <c r="F12" s="17"/>
    </row>
    <row r="13" spans="1:6" ht="16.5" thickBot="1">
      <c r="A13" s="5" t="s">
        <v>33</v>
      </c>
      <c r="B13" s="7"/>
      <c r="C13" s="7">
        <v>7862000</v>
      </c>
      <c r="D13" s="7">
        <v>7862000</v>
      </c>
      <c r="E13" s="14">
        <f t="shared" si="0"/>
        <v>0</v>
      </c>
      <c r="F13" s="17"/>
    </row>
    <row r="14" spans="1:6" ht="16.5" thickBot="1">
      <c r="A14" s="5" t="s">
        <v>10</v>
      </c>
      <c r="B14" s="7">
        <v>3900000</v>
      </c>
      <c r="C14" s="7">
        <v>4198000</v>
      </c>
      <c r="D14" s="7">
        <v>4198000</v>
      </c>
      <c r="E14" s="14">
        <f t="shared" si="0"/>
        <v>0</v>
      </c>
      <c r="F14" s="17"/>
    </row>
    <row r="15" spans="1:6" ht="16.5" thickBot="1">
      <c r="A15" s="5" t="s">
        <v>34</v>
      </c>
      <c r="B15" s="7">
        <v>184447100</v>
      </c>
      <c r="C15" s="7">
        <v>229998000</v>
      </c>
      <c r="D15" s="7">
        <v>229998000</v>
      </c>
      <c r="E15" s="14">
        <f t="shared" si="0"/>
        <v>0</v>
      </c>
      <c r="F15" s="17"/>
    </row>
    <row r="16" spans="1:5" ht="16.5" thickBot="1">
      <c r="A16" s="4" t="s">
        <v>11</v>
      </c>
      <c r="B16" s="6">
        <f>B17+B22+B26+B27+B28+B29</f>
        <v>961093650</v>
      </c>
      <c r="C16" s="13">
        <v>853358439</v>
      </c>
      <c r="D16" s="13">
        <f>D17+D22+D26+D27+D28+D29</f>
        <v>853358439</v>
      </c>
      <c r="E16" s="13">
        <f>D16-C16</f>
        <v>0</v>
      </c>
    </row>
    <row r="17" spans="1:5" ht="32.25" thickBot="1">
      <c r="A17" s="9" t="s">
        <v>23</v>
      </c>
      <c r="B17" s="11">
        <f>SUM(B18:B21)</f>
        <v>111096350</v>
      </c>
      <c r="C17" s="15">
        <v>56599240</v>
      </c>
      <c r="D17" s="15">
        <f>SUM(D18:D21)</f>
        <v>56599240</v>
      </c>
      <c r="E17" s="15">
        <f t="shared" si="0"/>
        <v>0</v>
      </c>
    </row>
    <row r="18" spans="1:6" ht="45.75" customHeight="1" thickBot="1">
      <c r="A18" s="5" t="s">
        <v>12</v>
      </c>
      <c r="B18" s="7">
        <v>4453000</v>
      </c>
      <c r="C18" s="7">
        <v>4314000</v>
      </c>
      <c r="D18" s="7">
        <v>4314000</v>
      </c>
      <c r="E18" s="14">
        <f t="shared" si="0"/>
        <v>0</v>
      </c>
      <c r="F18" s="17"/>
    </row>
    <row r="19" spans="1:6" ht="32.25" thickBot="1">
      <c r="A19" s="5" t="s">
        <v>13</v>
      </c>
      <c r="B19" s="7">
        <v>68000000</v>
      </c>
      <c r="C19" s="7">
        <v>15273000</v>
      </c>
      <c r="D19" s="7">
        <v>15273000</v>
      </c>
      <c r="E19" s="14">
        <f t="shared" si="0"/>
        <v>0</v>
      </c>
      <c r="F19" s="17"/>
    </row>
    <row r="20" spans="1:6" ht="63.75" thickBot="1">
      <c r="A20" s="5" t="s">
        <v>77</v>
      </c>
      <c r="B20" s="7">
        <v>26585350</v>
      </c>
      <c r="C20" s="7">
        <v>22567240</v>
      </c>
      <c r="D20" s="7">
        <v>22567240</v>
      </c>
      <c r="E20" s="14">
        <f t="shared" si="0"/>
        <v>0</v>
      </c>
      <c r="F20" s="17"/>
    </row>
    <row r="21" spans="1:6" ht="32.25" thickBot="1">
      <c r="A21" s="5" t="s">
        <v>14</v>
      </c>
      <c r="B21" s="7">
        <v>12058000</v>
      </c>
      <c r="C21" s="7">
        <v>14445000</v>
      </c>
      <c r="D21" s="7">
        <v>14445000</v>
      </c>
      <c r="E21" s="14">
        <f t="shared" si="0"/>
        <v>0</v>
      </c>
      <c r="F21" s="17"/>
    </row>
    <row r="22" spans="1:6" ht="17.25" customHeight="1" thickBot="1">
      <c r="A22" s="9" t="s">
        <v>24</v>
      </c>
      <c r="B22" s="11">
        <f>SUM(B23:B25)</f>
        <v>88726200</v>
      </c>
      <c r="C22" s="22">
        <v>128653900</v>
      </c>
      <c r="D22" s="22">
        <f>SUM(D23:D25)</f>
        <v>128653900</v>
      </c>
      <c r="E22" s="15">
        <f t="shared" si="0"/>
        <v>0</v>
      </c>
      <c r="F22" s="17"/>
    </row>
    <row r="23" spans="1:6" ht="16.5" thickBot="1">
      <c r="A23" s="5" t="s">
        <v>15</v>
      </c>
      <c r="B23" s="7">
        <v>59772400</v>
      </c>
      <c r="C23" s="7">
        <v>51100000</v>
      </c>
      <c r="D23" s="7">
        <v>51100000</v>
      </c>
      <c r="E23" s="14">
        <f t="shared" si="0"/>
        <v>0</v>
      </c>
      <c r="F23" s="17"/>
    </row>
    <row r="24" spans="1:6" ht="16.5" thickBot="1">
      <c r="A24" s="5" t="s">
        <v>16</v>
      </c>
      <c r="B24" s="7">
        <v>7623700</v>
      </c>
      <c r="C24" s="7">
        <v>3200000</v>
      </c>
      <c r="D24" s="7">
        <v>3200000</v>
      </c>
      <c r="E24" s="14">
        <f t="shared" si="0"/>
        <v>0</v>
      </c>
      <c r="F24" s="17"/>
    </row>
    <row r="25" spans="1:6" ht="16.5" thickBot="1">
      <c r="A25" s="5" t="s">
        <v>17</v>
      </c>
      <c r="B25" s="7">
        <v>21330100</v>
      </c>
      <c r="C25" s="7">
        <v>74353900</v>
      </c>
      <c r="D25" s="7">
        <v>74353900</v>
      </c>
      <c r="E25" s="14">
        <f t="shared" si="0"/>
        <v>0</v>
      </c>
      <c r="F25" s="17"/>
    </row>
    <row r="26" spans="1:6" ht="18" customHeight="1" thickBot="1">
      <c r="A26" s="9" t="s">
        <v>25</v>
      </c>
      <c r="B26" s="11">
        <v>36695100</v>
      </c>
      <c r="C26" s="11">
        <v>46971158</v>
      </c>
      <c r="D26" s="11">
        <v>46971158</v>
      </c>
      <c r="E26" s="15">
        <f t="shared" si="0"/>
        <v>0</v>
      </c>
      <c r="F26" s="17"/>
    </row>
    <row r="27" spans="1:6" ht="16.5" thickBot="1">
      <c r="A27" s="9" t="s">
        <v>26</v>
      </c>
      <c r="B27" s="11">
        <v>154971000</v>
      </c>
      <c r="C27" s="11">
        <v>23050000</v>
      </c>
      <c r="D27" s="11">
        <v>23050000</v>
      </c>
      <c r="E27" s="15">
        <f t="shared" si="0"/>
        <v>0</v>
      </c>
      <c r="F27" s="17"/>
    </row>
    <row r="28" spans="1:6" ht="16.5" thickBot="1">
      <c r="A28" s="9" t="s">
        <v>27</v>
      </c>
      <c r="B28" s="11">
        <v>569105000</v>
      </c>
      <c r="C28" s="11">
        <v>588779141</v>
      </c>
      <c r="D28" s="11">
        <v>588779141</v>
      </c>
      <c r="E28" s="15">
        <f t="shared" si="0"/>
        <v>0</v>
      </c>
      <c r="F28" s="17"/>
    </row>
    <row r="29" spans="1:6" ht="16.5" thickBot="1">
      <c r="A29" s="9" t="s">
        <v>28</v>
      </c>
      <c r="B29" s="11">
        <f>SUM(B30)</f>
        <v>500000</v>
      </c>
      <c r="C29" s="22">
        <v>9305000</v>
      </c>
      <c r="D29" s="22">
        <v>9305000</v>
      </c>
      <c r="E29" s="15">
        <f t="shared" si="0"/>
        <v>0</v>
      </c>
      <c r="F29" s="17"/>
    </row>
    <row r="30" spans="1:6" ht="20.25" customHeight="1" thickBot="1">
      <c r="A30" s="5" t="s">
        <v>18</v>
      </c>
      <c r="B30" s="7">
        <v>500000</v>
      </c>
      <c r="C30" s="7">
        <v>9305000</v>
      </c>
      <c r="D30" s="7">
        <v>9305000</v>
      </c>
      <c r="E30" s="14">
        <f t="shared" si="0"/>
        <v>0</v>
      </c>
      <c r="F30" s="17"/>
    </row>
    <row r="31" spans="1:5" ht="16.5" thickBot="1">
      <c r="A31" s="38"/>
      <c r="B31" s="39"/>
      <c r="C31" s="43"/>
      <c r="D31" s="39"/>
      <c r="E31" s="39"/>
    </row>
    <row r="32" spans="1:6" ht="16.5" thickBot="1">
      <c r="A32" s="4" t="s">
        <v>19</v>
      </c>
      <c r="B32" s="6">
        <v>6634938740</v>
      </c>
      <c r="C32" s="13">
        <v>8939680368</v>
      </c>
      <c r="D32" s="13">
        <f>D33</f>
        <v>9150597066</v>
      </c>
      <c r="E32" s="13">
        <f>D32-C32</f>
        <v>210916698</v>
      </c>
      <c r="F32" s="45"/>
    </row>
    <row r="33" spans="1:5" ht="15.75" customHeight="1" thickBot="1">
      <c r="A33" s="4" t="s">
        <v>20</v>
      </c>
      <c r="B33" s="6">
        <v>5624653104</v>
      </c>
      <c r="C33" s="13">
        <f>C34+C40+C81+C102</f>
        <v>8939680368</v>
      </c>
      <c r="D33" s="13">
        <f>D34+D40+D81+D102</f>
        <v>9150597066</v>
      </c>
      <c r="E33" s="13">
        <f aca="true" t="shared" si="1" ref="E33:E117">D33-C33</f>
        <v>210916698</v>
      </c>
    </row>
    <row r="34" spans="1:5" ht="15.75" customHeight="1" thickBot="1">
      <c r="A34" s="10" t="s">
        <v>21</v>
      </c>
      <c r="B34" s="11">
        <v>400844100</v>
      </c>
      <c r="C34" s="15">
        <f>SUM(C35:C39)</f>
        <v>1490136800</v>
      </c>
      <c r="D34" s="15">
        <f>SUM(D35:D39)</f>
        <v>2365206800</v>
      </c>
      <c r="E34" s="15">
        <f t="shared" si="1"/>
        <v>875070000</v>
      </c>
    </row>
    <row r="35" spans="1:6" ht="16.5" thickBot="1">
      <c r="A35" s="5" t="s">
        <v>35</v>
      </c>
      <c r="B35" s="7"/>
      <c r="C35" s="14">
        <v>685900800</v>
      </c>
      <c r="D35" s="14">
        <v>685900800</v>
      </c>
      <c r="E35" s="14">
        <f t="shared" si="1"/>
        <v>0</v>
      </c>
      <c r="F35" s="44"/>
    </row>
    <row r="36" spans="1:6" ht="32.25" thickBot="1">
      <c r="A36" s="5" t="s">
        <v>100</v>
      </c>
      <c r="B36" s="7"/>
      <c r="C36" s="14">
        <v>136714000</v>
      </c>
      <c r="D36" s="14">
        <v>806784000</v>
      </c>
      <c r="E36" s="14">
        <f t="shared" si="1"/>
        <v>670070000</v>
      </c>
      <c r="F36" s="44"/>
    </row>
    <row r="37" spans="1:6" ht="31.5" customHeight="1" thickBot="1">
      <c r="A37" s="5" t="s">
        <v>115</v>
      </c>
      <c r="B37" s="7"/>
      <c r="C37" s="14">
        <v>393828000</v>
      </c>
      <c r="D37" s="14">
        <v>393828000</v>
      </c>
      <c r="E37" s="14">
        <f t="shared" si="1"/>
        <v>0</v>
      </c>
      <c r="F37" s="44"/>
    </row>
    <row r="38" spans="1:6" ht="31.5" customHeight="1" thickBot="1">
      <c r="A38" s="5" t="s">
        <v>108</v>
      </c>
      <c r="B38" s="7"/>
      <c r="C38" s="14">
        <v>273694000</v>
      </c>
      <c r="D38" s="14">
        <v>273694000</v>
      </c>
      <c r="E38" s="14">
        <f t="shared" si="1"/>
        <v>0</v>
      </c>
      <c r="F38" s="44"/>
    </row>
    <row r="39" spans="1:6" ht="77.25" customHeight="1" thickBot="1">
      <c r="A39" s="5" t="s">
        <v>116</v>
      </c>
      <c r="B39" s="7"/>
      <c r="C39" s="14"/>
      <c r="D39" s="14">
        <v>205000000</v>
      </c>
      <c r="E39" s="14">
        <f t="shared" si="1"/>
        <v>205000000</v>
      </c>
      <c r="F39" s="44"/>
    </row>
    <row r="40" spans="1:6" ht="17.25" customHeight="1" thickBot="1">
      <c r="A40" s="32" t="s">
        <v>29</v>
      </c>
      <c r="B40" s="11">
        <v>1823664672</v>
      </c>
      <c r="C40" s="24">
        <f>SUM(C41:C80)</f>
        <v>1955169702</v>
      </c>
      <c r="D40" s="24">
        <f>SUM(D41:D80)</f>
        <v>1771936964</v>
      </c>
      <c r="E40" s="15">
        <f t="shared" si="1"/>
        <v>-183232738</v>
      </c>
      <c r="F40" s="44"/>
    </row>
    <row r="41" spans="1:6" ht="17.25" customHeight="1" thickBot="1">
      <c r="A41" s="5" t="s">
        <v>36</v>
      </c>
      <c r="B41" s="18"/>
      <c r="C41" s="26">
        <v>50000000</v>
      </c>
      <c r="D41" s="26">
        <v>50000000</v>
      </c>
      <c r="E41" s="14">
        <f t="shared" si="1"/>
        <v>0</v>
      </c>
      <c r="F41" s="44"/>
    </row>
    <row r="42" spans="1:6" ht="33.75" customHeight="1" thickBot="1">
      <c r="A42" s="5" t="s">
        <v>37</v>
      </c>
      <c r="B42" s="18"/>
      <c r="C42" s="40">
        <v>241047400</v>
      </c>
      <c r="D42" s="29">
        <v>40513262</v>
      </c>
      <c r="E42" s="14">
        <f t="shared" si="1"/>
        <v>-200534138</v>
      </c>
      <c r="F42" s="44"/>
    </row>
    <row r="43" spans="1:6" ht="30.75" customHeight="1" thickBot="1">
      <c r="A43" s="36" t="s">
        <v>38</v>
      </c>
      <c r="B43" s="35"/>
      <c r="C43" s="29">
        <v>36000</v>
      </c>
      <c r="D43" s="29">
        <v>44500</v>
      </c>
      <c r="E43" s="14">
        <f t="shared" si="1"/>
        <v>8500</v>
      </c>
      <c r="F43" s="44"/>
    </row>
    <row r="44" spans="1:6" ht="30.75" customHeight="1" thickBot="1">
      <c r="A44" s="36" t="s">
        <v>92</v>
      </c>
      <c r="B44" s="35"/>
      <c r="C44" s="29">
        <v>43359100</v>
      </c>
      <c r="D44" s="29">
        <v>43359100</v>
      </c>
      <c r="E44" s="14">
        <f t="shared" si="1"/>
        <v>0</v>
      </c>
      <c r="F44" s="44"/>
    </row>
    <row r="45" spans="1:6" ht="32.25" customHeight="1" thickBot="1">
      <c r="A45" s="36" t="s">
        <v>40</v>
      </c>
      <c r="B45" s="35"/>
      <c r="C45" s="29">
        <v>15160400</v>
      </c>
      <c r="D45" s="29">
        <v>15160400</v>
      </c>
      <c r="E45" s="14">
        <f t="shared" si="1"/>
        <v>0</v>
      </c>
      <c r="F45" s="44"/>
    </row>
    <row r="46" spans="1:6" ht="32.25" customHeight="1" thickBot="1">
      <c r="A46" s="5" t="s">
        <v>78</v>
      </c>
      <c r="B46" s="35"/>
      <c r="C46" s="41">
        <v>10947600</v>
      </c>
      <c r="D46" s="42">
        <v>10947600</v>
      </c>
      <c r="E46" s="14">
        <f t="shared" si="1"/>
        <v>0</v>
      </c>
      <c r="F46" s="44"/>
    </row>
    <row r="47" spans="1:6" ht="32.25" customHeight="1" thickBot="1">
      <c r="A47" s="5" t="s">
        <v>76</v>
      </c>
      <c r="B47" s="18"/>
      <c r="C47" s="34">
        <v>489000</v>
      </c>
      <c r="D47" s="33">
        <v>489000</v>
      </c>
      <c r="E47" s="14">
        <f t="shared" si="1"/>
        <v>0</v>
      </c>
      <c r="F47" s="44"/>
    </row>
    <row r="48" spans="1:6" ht="32.25" customHeight="1" thickBot="1">
      <c r="A48" s="5" t="s">
        <v>39</v>
      </c>
      <c r="B48" s="18"/>
      <c r="C48" s="16">
        <v>15637800</v>
      </c>
      <c r="D48" s="16">
        <v>15637800</v>
      </c>
      <c r="E48" s="14">
        <f t="shared" si="1"/>
        <v>0</v>
      </c>
      <c r="F48" s="44"/>
    </row>
    <row r="49" spans="1:5" ht="48" customHeight="1" thickBot="1">
      <c r="A49" s="5" t="s">
        <v>42</v>
      </c>
      <c r="B49" s="27"/>
      <c r="C49" s="30">
        <v>39582100</v>
      </c>
      <c r="D49" s="28">
        <v>39582100</v>
      </c>
      <c r="E49" s="14">
        <f t="shared" si="1"/>
        <v>0</v>
      </c>
    </row>
    <row r="50" spans="1:5" ht="48" customHeight="1" thickBot="1">
      <c r="A50" s="5" t="s">
        <v>43</v>
      </c>
      <c r="B50" s="27"/>
      <c r="C50" s="31">
        <v>246037000</v>
      </c>
      <c r="D50" s="31">
        <v>252657000</v>
      </c>
      <c r="E50" s="14">
        <f t="shared" si="1"/>
        <v>6620000</v>
      </c>
    </row>
    <row r="51" spans="1:5" ht="63.75" customHeight="1" thickBot="1">
      <c r="A51" s="5" t="s">
        <v>44</v>
      </c>
      <c r="B51" s="27"/>
      <c r="C51" s="31">
        <v>568000</v>
      </c>
      <c r="D51" s="28">
        <v>568000</v>
      </c>
      <c r="E51" s="14">
        <f t="shared" si="1"/>
        <v>0</v>
      </c>
    </row>
    <row r="52" spans="1:5" ht="45.75" customHeight="1" thickBot="1">
      <c r="A52" s="5" t="s">
        <v>45</v>
      </c>
      <c r="B52" s="27"/>
      <c r="C52" s="31">
        <v>4840500</v>
      </c>
      <c r="D52" s="31">
        <v>4840500</v>
      </c>
      <c r="E52" s="14">
        <f t="shared" si="1"/>
        <v>0</v>
      </c>
    </row>
    <row r="53" spans="1:5" ht="33" customHeight="1" thickBot="1">
      <c r="A53" s="5" t="s">
        <v>101</v>
      </c>
      <c r="B53" s="27"/>
      <c r="C53" s="31">
        <v>229802</v>
      </c>
      <c r="D53" s="31">
        <v>229802</v>
      </c>
      <c r="E53" s="14">
        <f t="shared" si="1"/>
        <v>0</v>
      </c>
    </row>
    <row r="54" spans="1:5" ht="63" customHeight="1" thickBot="1">
      <c r="A54" s="5" t="s">
        <v>109</v>
      </c>
      <c r="B54" s="27"/>
      <c r="C54" s="31">
        <v>11935700</v>
      </c>
      <c r="D54" s="31">
        <v>11935700</v>
      </c>
      <c r="E54" s="14">
        <f t="shared" si="1"/>
        <v>0</v>
      </c>
    </row>
    <row r="55" spans="1:5" ht="32.25" thickBot="1">
      <c r="A55" s="5" t="s">
        <v>41</v>
      </c>
      <c r="B55" s="19"/>
      <c r="C55" s="25">
        <v>29740600</v>
      </c>
      <c r="D55" s="25">
        <v>29740600</v>
      </c>
      <c r="E55" s="14">
        <f t="shared" si="1"/>
        <v>0</v>
      </c>
    </row>
    <row r="56" spans="1:5" ht="48" thickBot="1">
      <c r="A56" s="5" t="s">
        <v>73</v>
      </c>
      <c r="B56" s="19"/>
      <c r="C56" s="25">
        <v>114655100</v>
      </c>
      <c r="D56" s="25">
        <v>114655100</v>
      </c>
      <c r="E56" s="14">
        <f t="shared" si="1"/>
        <v>0</v>
      </c>
    </row>
    <row r="57" spans="1:5" ht="32.25" thickBot="1">
      <c r="A57" s="5" t="s">
        <v>46</v>
      </c>
      <c r="B57" s="19"/>
      <c r="C57" s="25">
        <v>12836900</v>
      </c>
      <c r="D57" s="25">
        <v>12836900</v>
      </c>
      <c r="E57" s="14">
        <f t="shared" si="1"/>
        <v>0</v>
      </c>
    </row>
    <row r="58" spans="1:5" ht="48" thickBot="1">
      <c r="A58" s="5" t="s">
        <v>79</v>
      </c>
      <c r="B58" s="19"/>
      <c r="C58" s="25">
        <v>7882400</v>
      </c>
      <c r="D58" s="25">
        <v>7882400</v>
      </c>
      <c r="E58" s="14">
        <f t="shared" si="1"/>
        <v>0</v>
      </c>
    </row>
    <row r="59" spans="1:5" ht="48" thickBot="1">
      <c r="A59" s="5" t="s">
        <v>94</v>
      </c>
      <c r="B59" s="19"/>
      <c r="C59" s="25">
        <v>3321900</v>
      </c>
      <c r="D59" s="25">
        <v>3321900</v>
      </c>
      <c r="E59" s="14">
        <f t="shared" si="1"/>
        <v>0</v>
      </c>
    </row>
    <row r="60" spans="1:5" ht="32.25" thickBot="1">
      <c r="A60" s="5" t="s">
        <v>93</v>
      </c>
      <c r="B60" s="19"/>
      <c r="C60" s="25">
        <v>53763800</v>
      </c>
      <c r="D60" s="25">
        <v>53763800</v>
      </c>
      <c r="E60" s="14">
        <f>D60-C60</f>
        <v>0</v>
      </c>
    </row>
    <row r="61" spans="1:5" ht="32.25" thickBot="1">
      <c r="A61" s="5" t="s">
        <v>95</v>
      </c>
      <c r="B61" s="19"/>
      <c r="C61" s="25">
        <v>1701300</v>
      </c>
      <c r="D61" s="25">
        <v>1701300</v>
      </c>
      <c r="E61" s="14">
        <f t="shared" si="1"/>
        <v>0</v>
      </c>
    </row>
    <row r="62" spans="1:5" ht="31.5" customHeight="1" thickBot="1">
      <c r="A62" s="5" t="s">
        <v>80</v>
      </c>
      <c r="B62" s="19"/>
      <c r="C62" s="25">
        <v>5320500</v>
      </c>
      <c r="D62" s="25">
        <v>5320500</v>
      </c>
      <c r="E62" s="14">
        <f t="shared" si="1"/>
        <v>0</v>
      </c>
    </row>
    <row r="63" spans="1:5" ht="16.5" thickBot="1">
      <c r="A63" s="5" t="s">
        <v>47</v>
      </c>
      <c r="B63" s="19"/>
      <c r="C63" s="8">
        <v>1644000</v>
      </c>
      <c r="D63" s="8">
        <v>1644000</v>
      </c>
      <c r="E63" s="14">
        <f t="shared" si="1"/>
        <v>0</v>
      </c>
    </row>
    <row r="64" spans="1:5" ht="32.25" thickBot="1">
      <c r="A64" s="5" t="s">
        <v>74</v>
      </c>
      <c r="B64" s="19"/>
      <c r="C64" s="8">
        <v>119713800</v>
      </c>
      <c r="D64" s="8">
        <v>119713800</v>
      </c>
      <c r="E64" s="14">
        <f aca="true" t="shared" si="2" ref="E64:E70">D64-C64</f>
        <v>0</v>
      </c>
    </row>
    <row r="65" spans="1:5" ht="48" thickBot="1">
      <c r="A65" s="5" t="s">
        <v>75</v>
      </c>
      <c r="B65" s="19"/>
      <c r="C65" s="8">
        <v>105371500</v>
      </c>
      <c r="D65" s="8">
        <v>105371500</v>
      </c>
      <c r="E65" s="14">
        <f t="shared" si="2"/>
        <v>0</v>
      </c>
    </row>
    <row r="66" spans="1:5" ht="48" thickBot="1">
      <c r="A66" s="5" t="s">
        <v>81</v>
      </c>
      <c r="B66" s="19"/>
      <c r="C66" s="8">
        <v>17043800</v>
      </c>
      <c r="D66" s="8">
        <v>17043800</v>
      </c>
      <c r="E66" s="14">
        <f t="shared" si="2"/>
        <v>0</v>
      </c>
    </row>
    <row r="67" spans="1:5" ht="64.5" customHeight="1" thickBot="1">
      <c r="A67" s="5" t="s">
        <v>82</v>
      </c>
      <c r="B67" s="19"/>
      <c r="C67" s="8">
        <v>2023200</v>
      </c>
      <c r="D67" s="8">
        <v>2023200</v>
      </c>
      <c r="E67" s="14">
        <f t="shared" si="2"/>
        <v>0</v>
      </c>
    </row>
    <row r="68" spans="1:5" ht="32.25" thickBot="1">
      <c r="A68" s="5" t="s">
        <v>83</v>
      </c>
      <c r="B68" s="19"/>
      <c r="C68" s="8">
        <v>5010000</v>
      </c>
      <c r="D68" s="8">
        <v>5010000</v>
      </c>
      <c r="E68" s="14">
        <f t="shared" si="2"/>
        <v>0</v>
      </c>
    </row>
    <row r="69" spans="1:5" ht="48" thickBot="1">
      <c r="A69" s="5" t="s">
        <v>84</v>
      </c>
      <c r="B69" s="19"/>
      <c r="C69" s="8">
        <v>12455700</v>
      </c>
      <c r="D69" s="8">
        <v>12455700</v>
      </c>
      <c r="E69" s="14">
        <f t="shared" si="2"/>
        <v>0</v>
      </c>
    </row>
    <row r="70" spans="1:5" ht="79.5" thickBot="1">
      <c r="A70" s="5" t="s">
        <v>88</v>
      </c>
      <c r="B70" s="19"/>
      <c r="C70" s="8">
        <v>3994000</v>
      </c>
      <c r="D70" s="8">
        <v>3994000</v>
      </c>
      <c r="E70" s="14">
        <f t="shared" si="2"/>
        <v>0</v>
      </c>
    </row>
    <row r="71" spans="1:5" ht="32.25" thickBot="1">
      <c r="A71" s="5" t="s">
        <v>48</v>
      </c>
      <c r="B71" s="19"/>
      <c r="C71" s="25">
        <v>105530700</v>
      </c>
      <c r="D71" s="25">
        <v>105530700</v>
      </c>
      <c r="E71" s="14">
        <f t="shared" si="1"/>
        <v>0</v>
      </c>
    </row>
    <row r="72" spans="1:5" ht="32.25" thickBot="1">
      <c r="A72" s="5" t="s">
        <v>87</v>
      </c>
      <c r="B72" s="19"/>
      <c r="C72" s="25">
        <v>131889100</v>
      </c>
      <c r="D72" s="25">
        <v>131889100</v>
      </c>
      <c r="E72" s="14">
        <f t="shared" si="1"/>
        <v>0</v>
      </c>
    </row>
    <row r="73" spans="1:5" ht="31.5" customHeight="1" thickBot="1">
      <c r="A73" s="12" t="s">
        <v>49</v>
      </c>
      <c r="B73" s="19"/>
      <c r="C73" s="25">
        <v>138123000</v>
      </c>
      <c r="D73" s="25">
        <v>138123000</v>
      </c>
      <c r="E73" s="14">
        <f t="shared" si="1"/>
        <v>0</v>
      </c>
    </row>
    <row r="74" spans="1:5" ht="31.5" customHeight="1" thickBot="1">
      <c r="A74" s="12" t="s">
        <v>50</v>
      </c>
      <c r="B74" s="19"/>
      <c r="C74" s="25">
        <v>55609000</v>
      </c>
      <c r="D74" s="25">
        <v>55609000</v>
      </c>
      <c r="E74" s="14">
        <f t="shared" si="1"/>
        <v>0</v>
      </c>
    </row>
    <row r="75" spans="1:5" ht="31.5" customHeight="1" thickBot="1">
      <c r="A75" s="12" t="s">
        <v>51</v>
      </c>
      <c r="B75" s="19"/>
      <c r="C75" s="25">
        <v>214508700</v>
      </c>
      <c r="D75" s="25">
        <v>214508700</v>
      </c>
      <c r="E75" s="14">
        <f t="shared" si="1"/>
        <v>0</v>
      </c>
    </row>
    <row r="76" spans="1:5" ht="31.5" customHeight="1" thickBot="1">
      <c r="A76" s="12" t="s">
        <v>52</v>
      </c>
      <c r="B76" s="19"/>
      <c r="C76" s="25">
        <v>5223100</v>
      </c>
      <c r="D76" s="25">
        <v>5223100</v>
      </c>
      <c r="E76" s="14">
        <f t="shared" si="1"/>
        <v>0</v>
      </c>
    </row>
    <row r="77" spans="1:5" ht="18" customHeight="1" thickBot="1">
      <c r="A77" s="12" t="s">
        <v>96</v>
      </c>
      <c r="B77" s="19"/>
      <c r="C77" s="25">
        <v>36068000</v>
      </c>
      <c r="D77" s="25">
        <v>36068000</v>
      </c>
      <c r="E77" s="14">
        <f t="shared" si="1"/>
        <v>0</v>
      </c>
    </row>
    <row r="78" spans="1:5" ht="31.5" customHeight="1" thickBot="1">
      <c r="A78" s="12" t="s">
        <v>86</v>
      </c>
      <c r="B78" s="19"/>
      <c r="C78" s="25">
        <v>15651300</v>
      </c>
      <c r="D78" s="25">
        <v>26324200</v>
      </c>
      <c r="E78" s="14">
        <f t="shared" si="1"/>
        <v>10672900</v>
      </c>
    </row>
    <row r="79" spans="1:5" ht="31.5" customHeight="1" thickBot="1">
      <c r="A79" s="12" t="s">
        <v>85</v>
      </c>
      <c r="B79" s="19"/>
      <c r="C79" s="25">
        <v>2000000</v>
      </c>
      <c r="D79" s="25">
        <v>2000000</v>
      </c>
      <c r="E79" s="14">
        <f t="shared" si="1"/>
        <v>0</v>
      </c>
    </row>
    <row r="80" spans="1:5" ht="48.75" customHeight="1" thickBot="1">
      <c r="A80" s="12" t="s">
        <v>102</v>
      </c>
      <c r="B80" s="19"/>
      <c r="C80" s="25">
        <v>74217900</v>
      </c>
      <c r="D80" s="25">
        <v>74217900</v>
      </c>
      <c r="E80" s="14">
        <f t="shared" si="1"/>
        <v>0</v>
      </c>
    </row>
    <row r="81" spans="1:6" ht="23.25" customHeight="1" thickBot="1">
      <c r="A81" s="32" t="s">
        <v>30</v>
      </c>
      <c r="B81" s="11">
        <v>2636314087</v>
      </c>
      <c r="C81" s="15">
        <v>2772367660</v>
      </c>
      <c r="D81" s="15">
        <f>SUM(D82:D101)</f>
        <v>2463843847</v>
      </c>
      <c r="E81" s="15">
        <f t="shared" si="1"/>
        <v>-308523813</v>
      </c>
      <c r="F81" s="17"/>
    </row>
    <row r="82" spans="1:5" ht="32.25" customHeight="1" thickBot="1">
      <c r="A82" s="5" t="s">
        <v>53</v>
      </c>
      <c r="B82" s="20"/>
      <c r="C82" s="7">
        <v>12613900</v>
      </c>
      <c r="D82" s="7">
        <v>12613900</v>
      </c>
      <c r="E82" s="14">
        <f t="shared" si="1"/>
        <v>0</v>
      </c>
    </row>
    <row r="83" spans="1:5" ht="48" customHeight="1" thickBot="1">
      <c r="A83" s="5" t="s">
        <v>89</v>
      </c>
      <c r="B83" s="20"/>
      <c r="C83" s="7">
        <v>1350900</v>
      </c>
      <c r="D83" s="7">
        <v>1350900</v>
      </c>
      <c r="E83" s="14">
        <f t="shared" si="1"/>
        <v>0</v>
      </c>
    </row>
    <row r="84" spans="1:5" ht="32.25" thickBot="1">
      <c r="A84" s="5" t="s">
        <v>54</v>
      </c>
      <c r="B84" s="20"/>
      <c r="C84" s="7">
        <v>8455100</v>
      </c>
      <c r="D84" s="7">
        <v>8455100</v>
      </c>
      <c r="E84" s="14">
        <f t="shared" si="1"/>
        <v>0</v>
      </c>
    </row>
    <row r="85" spans="1:5" ht="32.25" thickBot="1">
      <c r="A85" s="5" t="s">
        <v>55</v>
      </c>
      <c r="B85" s="20"/>
      <c r="C85" s="7">
        <v>170994900</v>
      </c>
      <c r="D85" s="7">
        <v>171645000</v>
      </c>
      <c r="E85" s="14">
        <f t="shared" si="1"/>
        <v>650100</v>
      </c>
    </row>
    <row r="86" spans="1:5" ht="79.5" thickBot="1">
      <c r="A86" s="5" t="s">
        <v>56</v>
      </c>
      <c r="B86" s="20"/>
      <c r="C86" s="7">
        <v>7875900</v>
      </c>
      <c r="D86" s="7">
        <v>7875900</v>
      </c>
      <c r="E86" s="14">
        <f t="shared" si="1"/>
        <v>0</v>
      </c>
    </row>
    <row r="87" spans="1:5" ht="48" thickBot="1">
      <c r="A87" s="5" t="s">
        <v>97</v>
      </c>
      <c r="B87" s="20"/>
      <c r="C87" s="7">
        <v>9759500</v>
      </c>
      <c r="D87" s="7">
        <v>9759500</v>
      </c>
      <c r="E87" s="14">
        <f t="shared" si="1"/>
        <v>0</v>
      </c>
    </row>
    <row r="88" spans="1:5" ht="48" thickBot="1">
      <c r="A88" s="5" t="s">
        <v>57</v>
      </c>
      <c r="B88" s="20"/>
      <c r="C88" s="7">
        <v>31956300</v>
      </c>
      <c r="D88" s="7">
        <v>28407300</v>
      </c>
      <c r="E88" s="14">
        <f t="shared" si="1"/>
        <v>-3549000</v>
      </c>
    </row>
    <row r="89" spans="1:5" ht="48" thickBot="1">
      <c r="A89" s="5" t="s">
        <v>98</v>
      </c>
      <c r="B89" s="20"/>
      <c r="C89" s="7">
        <v>10077600</v>
      </c>
      <c r="D89" s="7">
        <v>10077600</v>
      </c>
      <c r="E89" s="14">
        <f t="shared" si="1"/>
        <v>0</v>
      </c>
    </row>
    <row r="90" spans="1:5" ht="48" thickBot="1">
      <c r="A90" s="5" t="s">
        <v>58</v>
      </c>
      <c r="B90" s="20"/>
      <c r="C90" s="7">
        <v>116904060</v>
      </c>
      <c r="D90" s="7">
        <v>116928847</v>
      </c>
      <c r="E90" s="14">
        <f t="shared" si="1"/>
        <v>24787</v>
      </c>
    </row>
    <row r="91" spans="1:5" ht="47.25" customHeight="1" thickBot="1">
      <c r="A91" s="5" t="s">
        <v>59</v>
      </c>
      <c r="B91" s="20"/>
      <c r="C91" s="7">
        <v>30900</v>
      </c>
      <c r="D91" s="7">
        <v>41200</v>
      </c>
      <c r="E91" s="14">
        <f t="shared" si="1"/>
        <v>10300</v>
      </c>
    </row>
    <row r="92" spans="1:5" ht="32.25" thickBot="1">
      <c r="A92" s="5" t="s">
        <v>60</v>
      </c>
      <c r="B92" s="20"/>
      <c r="C92" s="7">
        <v>1030115600</v>
      </c>
      <c r="D92" s="7">
        <v>918780000</v>
      </c>
      <c r="E92" s="14">
        <f t="shared" si="1"/>
        <v>-111335600</v>
      </c>
    </row>
    <row r="93" spans="1:5" ht="31.5" customHeight="1" thickBot="1">
      <c r="A93" s="5" t="s">
        <v>62</v>
      </c>
      <c r="B93" s="20"/>
      <c r="C93" s="7">
        <v>8416000</v>
      </c>
      <c r="D93" s="7">
        <v>8415200</v>
      </c>
      <c r="E93" s="14">
        <f t="shared" si="1"/>
        <v>-800</v>
      </c>
    </row>
    <row r="94" spans="1:5" ht="51" customHeight="1" thickBot="1">
      <c r="A94" s="5" t="s">
        <v>61</v>
      </c>
      <c r="B94" s="20"/>
      <c r="C94" s="7">
        <v>7076000</v>
      </c>
      <c r="D94" s="7">
        <v>4562200</v>
      </c>
      <c r="E94" s="14">
        <f t="shared" si="1"/>
        <v>-2513800</v>
      </c>
    </row>
    <row r="95" spans="1:5" ht="48" customHeight="1" thickBot="1">
      <c r="A95" s="5" t="s">
        <v>63</v>
      </c>
      <c r="B95" s="20"/>
      <c r="C95" s="7">
        <v>230600</v>
      </c>
      <c r="D95" s="7">
        <v>230600</v>
      </c>
      <c r="E95" s="14">
        <f t="shared" si="1"/>
        <v>0</v>
      </c>
    </row>
    <row r="96" spans="1:5" ht="32.25" thickBot="1">
      <c r="A96" s="5" t="s">
        <v>64</v>
      </c>
      <c r="B96" s="20"/>
      <c r="C96" s="7">
        <v>457430400</v>
      </c>
      <c r="D96" s="7">
        <v>341061000</v>
      </c>
      <c r="E96" s="14">
        <f t="shared" si="1"/>
        <v>-116369400</v>
      </c>
    </row>
    <row r="97" spans="1:5" ht="63.75" customHeight="1" thickBot="1">
      <c r="A97" s="5" t="s">
        <v>65</v>
      </c>
      <c r="B97" s="20"/>
      <c r="C97" s="7">
        <v>399616500</v>
      </c>
      <c r="D97" s="7">
        <v>357824500</v>
      </c>
      <c r="E97" s="14">
        <f t="shared" si="1"/>
        <v>-41792000</v>
      </c>
    </row>
    <row r="98" spans="1:5" ht="79.5" customHeight="1" thickBot="1">
      <c r="A98" s="5" t="s">
        <v>66</v>
      </c>
      <c r="B98" s="20"/>
      <c r="C98" s="7">
        <v>198393000</v>
      </c>
      <c r="D98" s="7">
        <v>204391100</v>
      </c>
      <c r="E98" s="14">
        <f t="shared" si="1"/>
        <v>5998100</v>
      </c>
    </row>
    <row r="99" spans="1:5" ht="32.25" thickBot="1">
      <c r="A99" s="5" t="s">
        <v>67</v>
      </c>
      <c r="B99" s="20"/>
      <c r="C99" s="7">
        <v>14798800</v>
      </c>
      <c r="D99" s="7">
        <v>15503100</v>
      </c>
      <c r="E99" s="14">
        <f t="shared" si="1"/>
        <v>704300</v>
      </c>
    </row>
    <row r="100" spans="1:5" ht="32.25" thickBot="1">
      <c r="A100" s="5" t="s">
        <v>99</v>
      </c>
      <c r="B100" s="20"/>
      <c r="C100" s="7">
        <v>156632500</v>
      </c>
      <c r="D100" s="7">
        <v>145381700</v>
      </c>
      <c r="E100" s="14">
        <f t="shared" si="1"/>
        <v>-11250800</v>
      </c>
    </row>
    <row r="101" spans="1:5" ht="16.5" thickBot="1">
      <c r="A101" s="5" t="s">
        <v>68</v>
      </c>
      <c r="B101" s="20"/>
      <c r="C101" s="7">
        <v>129639200</v>
      </c>
      <c r="D101" s="7">
        <v>100539200</v>
      </c>
      <c r="E101" s="14">
        <f t="shared" si="1"/>
        <v>-29100000</v>
      </c>
    </row>
    <row r="102" spans="1:6" ht="18.75" customHeight="1" thickBot="1">
      <c r="A102" s="32" t="s">
        <v>31</v>
      </c>
      <c r="B102" s="11">
        <v>763830245</v>
      </c>
      <c r="C102" s="23">
        <v>2722006206</v>
      </c>
      <c r="D102" s="23">
        <f>SUM(D103:D116)</f>
        <v>2549609455</v>
      </c>
      <c r="E102" s="15">
        <f t="shared" si="1"/>
        <v>-172396751</v>
      </c>
      <c r="F102" s="17"/>
    </row>
    <row r="103" spans="1:5" ht="30.75" customHeight="1" thickBot="1">
      <c r="A103" s="5" t="s">
        <v>69</v>
      </c>
      <c r="B103" s="20"/>
      <c r="C103" s="7">
        <v>29859064</v>
      </c>
      <c r="D103" s="7">
        <v>16073526</v>
      </c>
      <c r="E103" s="14">
        <f>D103-C103</f>
        <v>-13785538</v>
      </c>
    </row>
    <row r="104" spans="1:5" ht="30" customHeight="1" thickBot="1">
      <c r="A104" s="5" t="s">
        <v>70</v>
      </c>
      <c r="B104" s="20"/>
      <c r="C104" s="7">
        <v>8842324</v>
      </c>
      <c r="D104" s="7">
        <v>5787811</v>
      </c>
      <c r="E104" s="14">
        <f>D104-C104</f>
        <v>-3054513</v>
      </c>
    </row>
    <row r="105" spans="1:5" ht="63" customHeight="1" thickBot="1">
      <c r="A105" s="37" t="s">
        <v>90</v>
      </c>
      <c r="B105" s="20"/>
      <c r="C105" s="7">
        <v>95880000</v>
      </c>
      <c r="D105" s="7">
        <v>95880000</v>
      </c>
      <c r="E105" s="14">
        <f>D105-C105</f>
        <v>0</v>
      </c>
    </row>
    <row r="106" spans="1:5" ht="63" customHeight="1" thickBot="1">
      <c r="A106" s="37" t="s">
        <v>107</v>
      </c>
      <c r="B106" s="20"/>
      <c r="C106" s="7">
        <v>84554900</v>
      </c>
      <c r="D106" s="7">
        <v>84554900</v>
      </c>
      <c r="E106" s="14">
        <f>D106-C106</f>
        <v>0</v>
      </c>
    </row>
    <row r="107" spans="1:5" ht="47.25" customHeight="1" thickBot="1">
      <c r="A107" s="37" t="s">
        <v>117</v>
      </c>
      <c r="B107" s="20"/>
      <c r="C107" s="7"/>
      <c r="D107" s="7">
        <v>132856100</v>
      </c>
      <c r="E107" s="14">
        <f>D107-C107</f>
        <v>132856100</v>
      </c>
    </row>
    <row r="108" spans="1:5" ht="30.75" customHeight="1" thickBot="1">
      <c r="A108" s="5" t="s">
        <v>71</v>
      </c>
      <c r="B108" s="20"/>
      <c r="C108" s="7">
        <v>93622600</v>
      </c>
      <c r="D108" s="7">
        <v>93622600</v>
      </c>
      <c r="E108" s="14">
        <f t="shared" si="1"/>
        <v>0</v>
      </c>
    </row>
    <row r="109" spans="1:5" ht="30.75" customHeight="1" thickBot="1">
      <c r="A109" s="5" t="s">
        <v>72</v>
      </c>
      <c r="B109" s="20"/>
      <c r="C109" s="7">
        <v>1272353618</v>
      </c>
      <c r="D109" s="7">
        <v>1272353618</v>
      </c>
      <c r="E109" s="14">
        <f aca="true" t="shared" si="3" ref="E109:E116">D109-C109</f>
        <v>0</v>
      </c>
    </row>
    <row r="110" spans="1:5" ht="45.75" customHeight="1" thickBot="1">
      <c r="A110" s="5" t="s">
        <v>106</v>
      </c>
      <c r="B110" s="20"/>
      <c r="C110" s="7">
        <v>371249800</v>
      </c>
      <c r="D110" s="7">
        <v>82837000</v>
      </c>
      <c r="E110" s="14">
        <f t="shared" si="3"/>
        <v>-288412800</v>
      </c>
    </row>
    <row r="111" spans="1:5" ht="45.75" customHeight="1" thickBot="1">
      <c r="A111" s="5" t="s">
        <v>111</v>
      </c>
      <c r="B111" s="20"/>
      <c r="C111" s="7">
        <v>55000000</v>
      </c>
      <c r="D111" s="7">
        <v>55000000</v>
      </c>
      <c r="E111" s="14">
        <f t="shared" si="3"/>
        <v>0</v>
      </c>
    </row>
    <row r="112" spans="1:5" ht="32.25" customHeight="1" thickBot="1">
      <c r="A112" s="5" t="s">
        <v>105</v>
      </c>
      <c r="B112" s="20"/>
      <c r="C112" s="7">
        <v>72384600</v>
      </c>
      <c r="D112" s="7">
        <v>72384600</v>
      </c>
      <c r="E112" s="14">
        <f t="shared" si="3"/>
        <v>0</v>
      </c>
    </row>
    <row r="113" spans="1:5" ht="30.75" customHeight="1" thickBot="1">
      <c r="A113" s="5" t="s">
        <v>104</v>
      </c>
      <c r="B113" s="20"/>
      <c r="C113" s="7">
        <v>137259300</v>
      </c>
      <c r="D113" s="7">
        <v>137259300</v>
      </c>
      <c r="E113" s="14">
        <f t="shared" si="3"/>
        <v>0</v>
      </c>
    </row>
    <row r="114" spans="1:5" ht="32.25" customHeight="1" thickBot="1">
      <c r="A114" s="5" t="s">
        <v>103</v>
      </c>
      <c r="B114" s="20"/>
      <c r="C114" s="7">
        <v>1000000</v>
      </c>
      <c r="D114" s="7">
        <v>1000000</v>
      </c>
      <c r="E114" s="14">
        <f t="shared" si="3"/>
        <v>0</v>
      </c>
    </row>
    <row r="115" spans="1:5" ht="16.5" customHeight="1" thickBot="1">
      <c r="A115" s="5" t="s">
        <v>110</v>
      </c>
      <c r="B115" s="20"/>
      <c r="C115" s="7">
        <v>500000000</v>
      </c>
      <c r="D115" s="7">
        <v>500000000</v>
      </c>
      <c r="E115" s="14">
        <f t="shared" si="3"/>
        <v>0</v>
      </c>
    </row>
    <row r="116" spans="1:5" ht="18.75" customHeight="1" thickBot="1">
      <c r="A116" s="5"/>
      <c r="B116" s="20"/>
      <c r="C116" s="7"/>
      <c r="D116" s="7"/>
      <c r="E116" s="14">
        <f t="shared" si="3"/>
        <v>0</v>
      </c>
    </row>
    <row r="117" spans="1:6" ht="22.5" customHeight="1" thickBot="1">
      <c r="A117" s="10" t="s">
        <v>22</v>
      </c>
      <c r="B117" s="6">
        <f>B4+B32</f>
        <v>56678459260</v>
      </c>
      <c r="C117" s="6">
        <v>68841882956</v>
      </c>
      <c r="D117" s="13">
        <f>D4+D32</f>
        <v>68281770628</v>
      </c>
      <c r="E117" s="13">
        <f t="shared" si="1"/>
        <v>-560112328</v>
      </c>
      <c r="F117" s="45"/>
    </row>
    <row r="118" ht="24" customHeight="1"/>
    <row r="119" spans="3:4" ht="15.75">
      <c r="C119" s="17"/>
      <c r="D119" s="17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6"/>
      <c r="B1" s="46"/>
      <c r="C1" s="46"/>
      <c r="D1" s="4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Ерошин Александр Анатольевич</cp:lastModifiedBy>
  <cp:lastPrinted>2018-10-08T05:21:58Z</cp:lastPrinted>
  <dcterms:created xsi:type="dcterms:W3CDTF">2015-12-07T10:28:59Z</dcterms:created>
  <dcterms:modified xsi:type="dcterms:W3CDTF">2018-12-07T06:52:11Z</dcterms:modified>
  <cp:category/>
  <cp:version/>
  <cp:contentType/>
  <cp:contentStatus/>
</cp:coreProperties>
</file>