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8960" windowHeight="12150" tabRatio="60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<sst xmlns="http://schemas.openxmlformats.org/spreadsheetml/2006/main" count="418" uniqueCount="323">
  <si>
    <t>2. ГО г. Рыбинск</t>
  </si>
  <si>
    <t>1. ГО г. Ярославль</t>
  </si>
  <si>
    <t>3. ГО Переславль-Залесский</t>
  </si>
  <si>
    <t>5. Ростовский МР</t>
  </si>
  <si>
    <t>6. Угличский МР</t>
  </si>
  <si>
    <t>7. Тутаевский МО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</si>
  <si>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</si>
  <si>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</si>
  <si>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</si>
  <si>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</si>
  <si>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</si>
  <si>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</si>
  <si>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</si>
  <si>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</si>
  <si>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</si>
  <si>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</si>
  <si>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</si>
  <si>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</si>
  <si>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</si>
  <si>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</si>
  <si>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</si>
  <si>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</si>
  <si>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</si>
  <si>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</si>
  <si>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</si>
  <si>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</si>
  <si>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</si>
  <si>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</si>
  <si>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</si>
  <si>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13. Субсидия на реализацию мероприятий по обеспечению безопасности граждан на водных объектах</t>
  </si>
  <si>
    <t>СП Песочное</t>
  </si>
  <si>
    <t>Арефинское СП</t>
  </si>
  <si>
    <t>Волжское СП</t>
  </si>
  <si>
    <t>Каменниковское СП</t>
  </si>
  <si>
    <t>Покровское СП</t>
  </si>
  <si>
    <t>Огарковское СП</t>
  </si>
  <si>
    <t>Тихменевское СП</t>
  </si>
  <si>
    <t>Судоферфское СП</t>
  </si>
  <si>
    <t>Назаровское СП</t>
  </si>
  <si>
    <t>МР</t>
  </si>
  <si>
    <t>Всего СП</t>
  </si>
  <si>
    <t>ГП Ростов</t>
  </si>
  <si>
    <t>СП Ишня</t>
  </si>
  <si>
    <t>СП Петровское</t>
  </si>
  <si>
    <t>СП Поречье-Рыбное</t>
  </si>
  <si>
    <t>СП Семибратово</t>
  </si>
  <si>
    <t>Головинское СП</t>
  </si>
  <si>
    <t>Ильинское СП</t>
  </si>
  <si>
    <t>Отрадновское СП</t>
  </si>
  <si>
    <t>Слободское СП</t>
  </si>
  <si>
    <t>Улейминское СП</t>
  </si>
  <si>
    <t>ГП Углич</t>
  </si>
  <si>
    <t>Артемьевское СП</t>
  </si>
  <si>
    <t>Чебаковкое СП</t>
  </si>
  <si>
    <t>Левобережное СП</t>
  </si>
  <si>
    <t>Констатиновское СП</t>
  </si>
  <si>
    <t>ГП Тутаев</t>
  </si>
  <si>
    <t>Большесельское СП</t>
  </si>
  <si>
    <t>Благовещенское СП</t>
  </si>
  <si>
    <t>Вареговское СП</t>
  </si>
  <si>
    <t>Борисоглебское СП</t>
  </si>
  <si>
    <t>Инальцинское СП</t>
  </si>
  <si>
    <t>Андреевское СП</t>
  </si>
  <si>
    <t>Высоковское СП</t>
  </si>
  <si>
    <t>Вощажниковское СП</t>
  </si>
  <si>
    <t>Гореловское СП</t>
  </si>
  <si>
    <t>Прозоровское СП</t>
  </si>
  <si>
    <t>Брейтовское СП</t>
  </si>
  <si>
    <t>Заячье-Холмское СП</t>
  </si>
  <si>
    <t>Митинское СП</t>
  </si>
  <si>
    <t>Шопшинское СП</t>
  </si>
  <si>
    <t>Великосельское СП</t>
  </si>
  <si>
    <t xml:space="preserve">ГП Гаврилов-Ям </t>
  </si>
  <si>
    <t>Даниловское СП</t>
  </si>
  <si>
    <t>Дмитриевское СП</t>
  </si>
  <si>
    <t>Середское СП</t>
  </si>
  <si>
    <t>ГП Данилов</t>
  </si>
  <si>
    <t>Ермаковское СП</t>
  </si>
  <si>
    <t>Воскресенское СП</t>
  </si>
  <si>
    <t>Осецкое СП</t>
  </si>
  <si>
    <t>ГП Любим</t>
  </si>
  <si>
    <t>Охотинское СП</t>
  </si>
  <si>
    <t>ГП Мышкин</t>
  </si>
  <si>
    <t>Приволжское СП</t>
  </si>
  <si>
    <t>Октябрьское СП</t>
  </si>
  <si>
    <t>СП Некрасовское</t>
  </si>
  <si>
    <t>СП Красный Профинтерн</t>
  </si>
  <si>
    <t>СП Бурмакино</t>
  </si>
  <si>
    <t>ГП Пречистое</t>
  </si>
  <si>
    <t>Пречистинское СП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</si>
  <si>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</si>
  <si>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 xml:space="preserve">в т.ч. по решению Правительства </t>
  </si>
  <si>
    <t>4. Субсидия на реализацию мероприятий по строительству объектов инфраструктуры общего образования Ярославской области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</si>
  <si>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</si>
  <si>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</si>
  <si>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8.  Субсидия на реализацию мероприятий по стимулированию программ развития жилищного строительства</t>
  </si>
  <si>
    <t>11. Субсидия на обеспечение мероприятий по переселению граждан из аварийного жилищного фонда</t>
  </si>
  <si>
    <t>15. Субсидия на поддержку творческой деятельности и укрепление материально-технической базы муниципальных театров</t>
  </si>
  <si>
    <t>16. Субсидия на повышение оплаты труда работников муниципальных учреждений в сфере культуры</t>
  </si>
  <si>
    <t>19. Субсидия на реализацию мероприятий по строительству и реконструкции объектов берегоукрепления</t>
  </si>
  <si>
    <t>20. Субсидия на государственную поддержку спортивных организаций, осуществляющих подготовку спортивного резерва для сборных команд РФ</t>
  </si>
  <si>
    <t>21. Субсидия на реализацию мероприятий по строительству и реконструкции объектов спорта</t>
  </si>
  <si>
    <t>22. Субсидия на финансовое обеспечение мероприятий по строительству и реконструкции объектов спорта муниципальной собственности</t>
  </si>
  <si>
    <t>23. Субсидия на реализацию мероприятий по строительству и реконструкции объектов водоснабжения и водоотведения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</si>
  <si>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</si>
  <si>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объектов газификации</t>
  </si>
  <si>
    <t>26. Субсидия на реализацию мероприятий, направленных на ускорение развития субъектов малого и среднего предпринимательства</t>
  </si>
  <si>
    <t>29. Субсидия на капитальный ремонт и ремонт дорожных объектов муниципальной собственности</t>
  </si>
  <si>
    <t>30.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</si>
  <si>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33.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</si>
  <si>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поддержку местных инициатив граждан, проживающих в сельской местности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</si>
  <si>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</si>
  <si>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36. Субсидия на содержание автомобильных дорог общего пользования местного значения города Ярославля и искусственных сооружений на них</t>
  </si>
  <si>
    <t>37. Субсидия на приведение в нормативное состояние автомобильных дорог регионального, межмуниципального и местного значения</t>
  </si>
  <si>
    <t>38. Субсидия на строительство социальных объектов в рамках мероприятий по стимулированию программ развития жилищного строительства</t>
  </si>
  <si>
    <t>39. Субсидия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</si>
  <si>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40. Субсидия на реализацию мероприятий по строительству зданий образовательных организаций  для детей в возрасте от 1,5 до 3 лет</t>
  </si>
  <si>
    <t>41. Субсидия местным бюджетам на исполнение судебных решений о взыскании задолженности по концессионным соглашениям</t>
  </si>
  <si>
    <t>Рыбинский МР</t>
  </si>
  <si>
    <t>42. Субсидия на осуществление деятельности в сфере молодежной политики  социальными учреждениями молодежи</t>
  </si>
  <si>
    <t>44. Субсидия на благоустройство, реставрацию и реконструкцию воинских захоронений и военно-мемориальных объектов</t>
  </si>
  <si>
    <t>45. Субсидия на создание дополнительных мест путем строительства зданий образовательных организаций для детей в возрасте от 2 месяцев до 3 лет</t>
  </si>
  <si>
    <t>Некоузское СП</t>
  </si>
  <si>
    <t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</si>
  <si>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6. Субвенция на организацию образовательного процесса в общеобразовательных организациях</t>
  </si>
  <si>
    <t>7. Субвенция на организацию питания обучающихся образовательных организаций</t>
  </si>
  <si>
    <t>8. Субвенция на обеспечение деятельности органов опеки и попечительства</t>
  </si>
  <si>
    <t>9. Субвенция на организацию образовательного процесса в дошкольных образовательных организациях</t>
  </si>
  <si>
    <t>10. Субвенция на осуществление переданных полномочий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</si>
  <si>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11. Субвенция на осуществление переданного полномочия РФ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</si>
  <si>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</si>
  <si>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Глебовское СП</t>
  </si>
  <si>
    <t>Веретейское СП</t>
  </si>
  <si>
    <t>2. Дотации на обеспечение сбалансированности бюджетов муниципальных образований Ярославской области</t>
  </si>
  <si>
    <t>3. Дотации на реализацию мероприятий, предусмотренных нормативными правовыми актами органов государственной власти Ярославской области</t>
  </si>
  <si>
    <t>5. Межбюджетные трансферты на приобретение автотранспорта в целях доставки лиц старше 65 лет, проживающих в сельской местности, в медицинские организации</t>
  </si>
  <si>
    <t>Всего СП и ГП</t>
  </si>
  <si>
    <t>8. Большесельский МР</t>
  </si>
  <si>
    <t>∆</t>
  </si>
  <si>
    <t>6. Дотации муниципальным образованиям Ярославской области на поддержку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</si>
  <si>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Всего СП, ГП</t>
  </si>
  <si>
    <t>18. Субсидия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</si>
  <si>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46. Субсидия на проведение капитального ремонта муниципальных учреждений культуры</t>
  </si>
  <si>
    <t>47. 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</si>
  <si>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31. Субсидия на комплексное развитие транспортной инфраструктуры городской агломерации "Ярославская"</t>
  </si>
  <si>
    <t>48. Субсидия на реализацию мероприятий по строительству зданий дошкольных образовательных организаций для детей в возрасте от 2 месяцев до 3 лет</t>
  </si>
  <si>
    <t>49. Субсидия на обеспечение трудоустройства несовершеннолетних граждан на временные рабочие места</t>
  </si>
  <si>
    <t>50. 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</si>
  <si>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51.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</si>
  <si>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52. 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коммунальных отходов</t>
  </si>
  <si>
    <t>53. Субсидия на комплектование книжных фондов муниципальных библиотек</t>
  </si>
  <si>
    <t>54. Субсидия на выполнение мероприятий по обеспечению бесперебойного предоставления коммунальных услуг потребителям Ярославской области</t>
  </si>
  <si>
    <t>8. Межбюджетные трансферты на создание виртуальных концертных залов</t>
  </si>
  <si>
    <t>10.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</si>
  <si>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11. Межбюджетные трансферты на создание дополнительных мест путем строительства зданий образовательных организаций для детей в возрасте от 2 месяцев до 3 лет</t>
  </si>
  <si>
    <t>Закон от 02.10.2019</t>
  </si>
  <si>
    <t>13. Межбюджетные трансферты на приведение в нормативное состояние автомобильных дорог общего пользования местного значения</t>
  </si>
  <si>
    <t>14. Межбюджетные трансферты  на создание дополнительных мест для детей в возрасте от 2 месяцев до 3 лет за счет средств резервного фонда Правительства РФ</t>
  </si>
  <si>
    <t xml:space="preserve">55. Субсидия на реализацию мероприятий по сокращению доли загрязненных сточных вод в части строительства (реконструкции, в том числе с элементами реставрации, техническое перевооружение) очистных сооружений водопроводно-канализационного хозяйства
</t>
  </si>
  <si>
    <t>58. Субсидия на реализацию мероприятий по строительству и реконструкции объектов берегоукрепления за счет средств резервного фонда Правительства РФ</t>
  </si>
  <si>
    <t>56.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</si>
  <si>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45. Субвенция на выплату единовременного пособия женщинам, вставшим на учет в ранние сроки беременности, уволенным в связи с ликвидацией организаций (прекращением деятельности, полномочий физическими лицами)</t>
  </si>
  <si>
    <t>46. Субвенция на выплату пособия по беременности и родам женщинам, уволенным в связи с ликвидацией организаций (прекращением деятельности, полномочий физическими лицами)</t>
  </si>
  <si>
    <t>12. Межбюджетные трансферты на реализацию проектов создания комфортной городской среды в малых городах и исторических поселениях _x001F_– победителях Всероссийского конкурса лучших проектов создания комфортной городской среды</t>
  </si>
  <si>
    <t>План на 2019 (от 02.10.2019)</t>
  </si>
  <si>
    <t>Проект на 2020</t>
  </si>
  <si>
    <t>4. Субсидия на реализацию мероприятий по строительству и реконструкции зданий дополнительного образования в Ярославской области</t>
  </si>
  <si>
    <t>5 (4). Субсидия на реализацию мероприятий по строительству объектов инфраструктуры общего образования Ярославской области</t>
  </si>
  <si>
    <t>6 (2). 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</si>
  <si>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 (40). Субсидия на реализацию мероприятий по строительству зданий образовательных организаций для детей в возрасте от 1,5 до 3 лет</t>
  </si>
  <si>
    <t>8 (3).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</si>
  <si>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9 (5).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</si>
  <si>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10 (6).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</si>
  <si>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12 (9). Субсидия на государственную поддержку молодых семей Ярославской области в приобретении (строительстве) жилья</t>
  </si>
  <si>
    <t>13 (10).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</si>
  <si>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11 (7).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</si>
  <si>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 (1). Субсидия на повышение оплаты труда отдельных категорий работников муниципальных учреждений в сфере образования</t>
  </si>
  <si>
    <t>14.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</si>
  <si>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15 (8). Субсидия на реализацию мероприятий по стимулированию программ развития жилищного строительства</t>
  </si>
  <si>
    <t>16 (12). Субсидия на формирование современной городской среды</t>
  </si>
  <si>
    <t>17 (13). Субсидия на реализацию мероприятий по обеспечению безопасности граждан на водных объектах</t>
  </si>
  <si>
    <t>18 (14).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</si>
  <si>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19. Субсидия на подключение общедоступных библиотек к сети "Интернет"</t>
  </si>
  <si>
    <t>20 (15). Субсидия на поддержку творческой деятельности и укрепление материально-технической базы муниципальных театров</t>
  </si>
  <si>
    <t>21 (16). Субсидия на повышение оплаты труда работников муниципальных учреждений в сфере культуры</t>
  </si>
  <si>
    <t>22 (17).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</si>
  <si>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23. Субсидия на создание и модернизацию учреждений культурно-досугового типа в сельской местности, включая строительство и реконструкцию</t>
  </si>
  <si>
    <t>24. Субсидия на капитальный ремонт учреждений культурно-досугового типа в сельской местности</t>
  </si>
  <si>
    <t>25. Субсидия на проведение капитального ремонта муниципальных библиотек</t>
  </si>
  <si>
    <t>26 (19). Субсидия на реализацию мероприятий по строительству и реконструкции объектов берегоукрепления</t>
  </si>
  <si>
    <t>27. 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</si>
  <si>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28. 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</si>
  <si>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29 (23). Субсидия на реализацию мероприятий по строительству и реконструкции объектов водоснабжения и водоотведения</t>
  </si>
  <si>
    <t>31 (24). Субсидия на реализацию мероприятий по строительству и реконструкции объектов теплоснабжения</t>
  </si>
  <si>
    <t>3 (57). Субсидия на обустройство и восстановление воинских захоронений</t>
  </si>
  <si>
    <t>32 (25). Субсидия на реализацию мероприятий по строительству объектов газификации</t>
  </si>
  <si>
    <t>33 (26). Субсидия на реализацию мероприятий, направленных на ускорение развития субъектов малого и среднего предпринимательства</t>
  </si>
  <si>
    <t>34. Субсидия на реализацию мероприятий, направленных на ускорение развития субъектов малого и среднего предпринимательства, за счет средств областного бюджета</t>
  </si>
  <si>
    <t>2 (43). Субсидия на реализацию мероприятий по патриотическому воспитанию граждан</t>
  </si>
  <si>
    <t>35 (27). Субсидия на реализацию муниципальных программ поддержки социально ориентированных некоммерческих организаций</t>
  </si>
  <si>
    <t>36 (28). Субсидия на финансирование дорожного хозяйства</t>
  </si>
  <si>
    <t>37 (36). Субсидия на содержание автомобильных дорог общего пользования местного значения города Ярославля и искусственных сооружений на них</t>
  </si>
  <si>
    <t>30 (55). Субсидия на реализацию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</si>
  <si>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38 (29). Субсидия на капитальный ремонт и ремонт дорожных объектов муниципальной собственности</t>
  </si>
  <si>
    <t>40. Субсидия на комплексное развитие транспортной инфраструктуры городской агломерации "Ярославская" за счет средств областного бюджета</t>
  </si>
  <si>
    <t>41. Субсидия на реализацию мероприятий по борьбе с борщевиком Сосновского</t>
  </si>
  <si>
    <t>42 (32). 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</si>
  <si>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43. 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</si>
  <si>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44. Субсидия на проведение мероприятий по благоустройству сельских территорий</t>
  </si>
  <si>
    <t>39 (30).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</si>
  <si>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Проект на 2020 год</t>
  </si>
  <si>
    <t>МР 02.10.2019</t>
  </si>
  <si>
    <t>Всего СП и ГП 02.10.2019</t>
  </si>
  <si>
    <t>Всего СП и ГП Проект 2020</t>
  </si>
  <si>
    <t>СП Песочное Проект 2020</t>
  </si>
  <si>
    <t>Арефинское СП Проект 2020</t>
  </si>
  <si>
    <t>Волжское СП Проект 2020</t>
  </si>
  <si>
    <t>Каменниковское СП Проект 2020</t>
  </si>
  <si>
    <t>Покровское СП Проект 2020</t>
  </si>
  <si>
    <t>Огарковское СП Проект 2020</t>
  </si>
  <si>
    <t>Тихменевское СП Проект 2020</t>
  </si>
  <si>
    <t>Судоферфское СП Проект 2020</t>
  </si>
  <si>
    <t>Назаровское СП Проект 2020</t>
  </si>
  <si>
    <t>Глебовское СП Проект 2020</t>
  </si>
  <si>
    <t>Октябрьское СП Проект 2020</t>
  </si>
  <si>
    <t>Проект 2020</t>
  </si>
  <si>
    <t>МР Проект 2020</t>
  </si>
  <si>
    <t>Всего СП и ГП проект 2020</t>
  </si>
  <si>
    <t>ГП Ростов Проект</t>
  </si>
  <si>
    <t>СП Ишня Проект 2020</t>
  </si>
  <si>
    <t>СП Петровское Проект 2020</t>
  </si>
  <si>
    <t>СП Поречье-Рыбное Проект 2020</t>
  </si>
  <si>
    <t>СП Семибратово Проект 2020</t>
  </si>
  <si>
    <t>МР проект 2020</t>
  </si>
  <si>
    <t>Всего СП, ГП Проект 2020</t>
  </si>
  <si>
    <t>Головинское СП Проект 2020</t>
  </si>
  <si>
    <t>Ильинское СП Проект 2020</t>
  </si>
  <si>
    <t>Отрадновское СП Проект 2020</t>
  </si>
  <si>
    <t>Слободское СП проект 2020</t>
  </si>
  <si>
    <t>Улейминское СП Проект 2020</t>
  </si>
  <si>
    <t>ГП Углич Проект 2020</t>
  </si>
  <si>
    <t>Артемьевское СП Проект 2020</t>
  </si>
  <si>
    <t>Чебаковкое СП проект 2020</t>
  </si>
  <si>
    <t>Левобережное СП Проект 2020</t>
  </si>
  <si>
    <t>Констатиновское СП Проект 2020</t>
  </si>
  <si>
    <t>ГП Тутаев Проект 2020</t>
  </si>
  <si>
    <t>Всего СП Проект 2020</t>
  </si>
  <si>
    <t>Большесельское СП Проект 2020</t>
  </si>
  <si>
    <t>Благовещенское СП Проект 2020</t>
  </si>
  <si>
    <t>Вареговское СП Проект 2020</t>
  </si>
  <si>
    <t>Борисоглебское СП Проект 2020</t>
  </si>
  <si>
    <t>Инальцинское СП Проект 2020</t>
  </si>
  <si>
    <t>Андреевское СП Проект 2020</t>
  </si>
  <si>
    <t>Высоковское СП Проект 2020</t>
  </si>
  <si>
    <t>Вощажниковское СП Проект 2020</t>
  </si>
  <si>
    <t>Гореловское СП Проект 2020</t>
  </si>
  <si>
    <t>Прозоровское СП Проект 2020</t>
  </si>
  <si>
    <t>Брейтовское СП Проект 2020</t>
  </si>
  <si>
    <t>Всего СП проект 2020</t>
  </si>
  <si>
    <t>Заячье-Холмское СП Проект 2020</t>
  </si>
  <si>
    <t>Митинское СП Проект 2020</t>
  </si>
  <si>
    <t>Шопшинское СП Проект 2020</t>
  </si>
  <si>
    <t>Великосельское СП проект 2020</t>
  </si>
  <si>
    <t>ГП Гаврилов-Ям Проект 2020</t>
  </si>
  <si>
    <t>Даниловское СП Проект 2020</t>
  </si>
  <si>
    <t>Дмитриевское СП Проект 2020</t>
  </si>
  <si>
    <t>Середское СП Проект 2020</t>
  </si>
  <si>
    <t>ГП Данилов Проект 2020</t>
  </si>
  <si>
    <t>Ермаковское СП Проект 2020</t>
  </si>
  <si>
    <t>Воскресенское СП Проект 2020</t>
  </si>
  <si>
    <t>Осецкое СП Проект 2020</t>
  </si>
  <si>
    <t>ГП Любим Проект 2020</t>
  </si>
  <si>
    <t>Охотинское СП Проект 2020</t>
  </si>
  <si>
    <t>ГП Мышкин Проект 2020</t>
  </si>
  <si>
    <t>Приволжское СП Проект 2020</t>
  </si>
  <si>
    <t>Волжское СП проект 2020</t>
  </si>
  <si>
    <t>Веретейское СП Проект 2020</t>
  </si>
  <si>
    <t>Некоузское СП Проект 2020</t>
  </si>
  <si>
    <t>СП Некрасовское Проект 2020</t>
  </si>
  <si>
    <t>СП Красный Профинтерн Проект 2020</t>
  </si>
  <si>
    <t>СП Бурмакино Проект 2020</t>
  </si>
  <si>
    <t>ГП Пречистое Проект 2020</t>
  </si>
  <si>
    <t>Пречистинское СП Проект 2020</t>
  </si>
  <si>
    <t>12 (13). Субвенция на оплату жилищно-коммунальных услуг отдельным категориям граждан за счет средств федерального бюджета</t>
  </si>
  <si>
    <t>13 (14).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</si>
  <si>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 (16). 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</si>
  <si>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14 (15). 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</si>
  <si>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16 (18). Субвенция на предоставление гражданам субсидий на оплату жилого помещения и коммунальных услуг</t>
  </si>
  <si>
    <t>17 (19).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</si>
  <si>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18 (20).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</si>
  <si>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19 (21). Субвенция на денежные выплаты</t>
  </si>
  <si>
    <t>20 (22). Субвенция на обеспечение деятельности органов местного самоуправления в сфере социальной защиты населения</t>
  </si>
  <si>
    <t>21 (23). Субвенция на содержание специализированных учреждений в сфере социальной защиты населения</t>
  </si>
  <si>
    <t>22 (24). Субвенция на социальную поддержку отдельных категорий граждан в части ежемесячного пособия на ребенка</t>
  </si>
  <si>
    <t>23 (26).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</si>
  <si>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24 (28). Субвенция на компенсацию отдельным категориям граждан оплаты взноса на капитальный ремонт общего имущества в многоквартирном доме</t>
  </si>
  <si>
    <t>25 (29).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</si>
  <si>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26 (30). Субвенция на оказание социальной помощи отдельным категориям граждан</t>
  </si>
  <si>
    <t>27 (31).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</si>
  <si>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28 (32). Субвенция на компенсацию части расходов на приобретение путевки в организации отдыха детей и их оздоровления</t>
  </si>
  <si>
    <t>29 (33). Субвенция на частичную оплату стоимости путевки в организации отдыха детей и их озддоровления</t>
  </si>
  <si>
    <t>30 (27).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</si>
  <si>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31 (17).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
</t>
  </si>
  <si>
    <t>32 (25).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</si>
  <si>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33 (34).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</si>
  <si>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34 (35).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</si>
  <si>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35 (36). Субвенция на освобождение от оплаты стоимости проезда детей из многодетных семей</t>
  </si>
  <si>
    <t>36 (37).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</si>
  <si>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 (38). Субвенция на организацию и содержание скотомогильников (биотермических ям)</t>
  </si>
  <si>
    <t>38 (39). Субвенция на отлов, содержание и возврат животных без владельцев на прежние места их обитания</t>
  </si>
  <si>
    <t>39 (40). Субвенция на осуществление первичного воинского учета на территориях, где отсутствуют военные коммисариаты</t>
  </si>
  <si>
    <t xml:space="preserve">40 (41). Субвенция на осуществление полномочий по составлению (изменению и дополнению) списков кандидатов в присяжные заседатели федеральных судов общей юрисдикции </t>
  </si>
  <si>
    <t>41 (42). Субвенция на осуществление полномочий РФ по государственной регистрации актов гражданского состояния</t>
  </si>
  <si>
    <t>42 (43). Субвенция на обеспечение профилактики безнадзорности, правонарушений несовершеннолетних и защиты их прав</t>
  </si>
  <si>
    <t>43 (44).Субвенция на реализацию отдельных полномочий в сфере законодательства об административных правонарушенрях</t>
  </si>
  <si>
    <t>1 (7). 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</si>
  <si>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2. Межбюджетные трансферты на создание модельных муниципальных библиотек</t>
  </si>
  <si>
    <t>3.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</si>
  <si>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4 (1).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</si>
  <si>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5 (9). Межбюджетные трансферты на комплексное развитие транспортной инфраструктуры городской агломерации "Ярославская"</t>
  </si>
  <si>
    <t>6 (4).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</si>
  <si>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7. Межбюджетные трансферты на поддержку инициатив органов ученического самоуправления общеобразовательных организаций</t>
  </si>
  <si>
    <t>Распределении межбюджетных трансфертов местным бюджетам из областного бюджета в плане на 2019 год и в проекте на 2020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</si>
</sst>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2"/>
      <color indexed="13"/>
      <name val="Times New Roman"/>
      <family val="1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4"/>
      <name val="Times New Roman"/>
      <family val="1"/>
    </font>
    <font>
      <i/>
      <sz val="12"/>
      <color theme="1"/>
      <name val="Times New Roman"/>
      <family val="1"/>
    </font>
    <font>
      <sz val="12"/>
      <color rgb="FFFFFF00"/>
      <name val="Times New Roman"/>
      <family val="1"/>
    </font>
    <font>
      <sz val="11"/>
      <color rgb="FFFFFF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33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47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3" fontId="47" fillId="34" borderId="10" xfId="0" applyNumberFormat="1" applyFont="1" applyFill="1" applyBorder="1" applyAlignment="1">
      <alignment horizontal="right" vertical="top" wrapText="1"/>
    </xf>
    <xf numFmtId="3" fontId="47" fillId="34" borderId="12" xfId="0" applyNumberFormat="1" applyFont="1" applyFill="1" applyBorder="1" applyAlignment="1">
      <alignment horizontal="right" vertical="top"/>
    </xf>
    <xf numFmtId="3" fontId="47" fillId="34" borderId="10" xfId="0" applyNumberFormat="1" applyFont="1" applyFill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top"/>
    </xf>
    <xf numFmtId="164" fontId="48" fillId="0" borderId="10" xfId="0" applyNumberFormat="1" applyFont="1" applyBorder="1" applyAlignment="1">
      <alignment horizontal="right" vertical="justify" wrapText="1"/>
    </xf>
    <xf numFmtId="164" fontId="0" fillId="0" borderId="0" xfId="0" applyNumberFormat="1" applyAlignment="1">
      <alignment/>
    </xf>
    <xf numFmtId="3" fontId="47" fillId="33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47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7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0" fontId="47" fillId="35" borderId="10" xfId="0" applyNumberFormat="1" applyFont="1" applyFill="1" applyBorder="1" applyAlignment="1">
      <alignment horizontal="right" vertical="justify" wrapText="1"/>
    </xf>
    <xf numFmtId="0" fontId="0" fillId="35" borderId="0" xfId="0" applyFont="1" applyFill="1" applyAlignment="1">
      <alignment vertical="justify" wrapText="1"/>
    </xf>
    <xf numFmtId="164" fontId="49" fillId="0" borderId="10" xfId="0" applyNumberFormat="1" applyFont="1" applyBorder="1" applyAlignment="1">
      <alignment horizontal="right" vertical="top" wrapText="1"/>
    </xf>
    <xf numFmtId="164" fontId="38" fillId="0" borderId="0" xfId="0" applyNumberFormat="1" applyFont="1" applyAlignment="1">
      <alignment vertical="justify" wrapText="1"/>
    </xf>
    <xf numFmtId="0" fontId="0" fillId="0" borderId="0" xfId="0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49" fillId="34" borderId="11" xfId="0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5" borderId="10" xfId="52" applyNumberFormat="1" applyFont="1" applyFill="1" applyBorder="1" applyAlignment="1" applyProtection="1">
      <alignment horizontal="left" vertical="top" wrapText="1"/>
      <protection hidden="1"/>
    </xf>
    <xf numFmtId="0" fontId="48" fillId="33" borderId="10" xfId="0" applyFont="1" applyFill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top"/>
    </xf>
    <xf numFmtId="164" fontId="48" fillId="0" borderId="13" xfId="0" applyNumberFormat="1" applyFont="1" applyBorder="1" applyAlignment="1">
      <alignment horizontal="center" vertical="top"/>
    </xf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3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top"/>
    </xf>
    <xf numFmtId="164" fontId="48" fillId="0" borderId="11" xfId="0" applyNumberFormat="1" applyFont="1" applyBorder="1" applyAlignment="1">
      <alignment horizontal="left" vertical="top" wrapText="1"/>
    </xf>
    <xf numFmtId="0" fontId="38" fillId="0" borderId="13" xfId="0" applyFont="1" applyBorder="1" applyAlignment="1">
      <alignment horizontal="center" vertical="top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top"/>
    </xf>
    <xf numFmtId="164" fontId="47" fillId="0" borderId="13" xfId="0" applyNumberFormat="1" applyFont="1" applyBorder="1" applyAlignment="1">
      <alignment horizontal="center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2" fillId="33" borderId="10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3" fontId="48" fillId="0" borderId="11" xfId="0" applyNumberFormat="1" applyFont="1" applyBorder="1" applyAlignment="1">
      <alignment vertical="top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53" fillId="33" borderId="12" xfId="0" applyNumberFormat="1" applyFont="1" applyFill="1" applyBorder="1" applyAlignment="1">
      <alignment horizontal="right" vertical="top" wrapText="1"/>
    </xf>
    <xf numFmtId="3" fontId="47" fillId="34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top" wrapText="1"/>
    </xf>
    <xf numFmtId="0" fontId="51" fillId="0" borderId="10" xfId="0" applyFont="1" applyBorder="1" applyAlignment="1">
      <alignment/>
    </xf>
    <xf numFmtId="0" fontId="54" fillId="33" borderId="10" xfId="0" applyFont="1" applyFill="1" applyBorder="1" applyAlignment="1">
      <alignment horizontal="left" vertical="top" wrapText="1"/>
    </xf>
    <xf numFmtId="0" fontId="13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3" borderId="15" xfId="52" applyNumberFormat="1" applyFont="1" applyFill="1" applyBorder="1" applyAlignment="1" applyProtection="1">
      <alignment horizontal="left" vertical="top" wrapText="1"/>
      <protection hidden="1"/>
    </xf>
    <xf numFmtId="0" fontId="55" fillId="33" borderId="10" xfId="0" applyNumberFormat="1" applyFont="1" applyFill="1" applyBorder="1" applyAlignment="1">
      <alignment horizontal="right" vertical="top"/>
    </xf>
    <xf numFmtId="0" fontId="55" fillId="33" borderId="0" xfId="0" applyFont="1" applyFill="1" applyAlignment="1">
      <alignment vertical="top" wrapText="1"/>
    </xf>
    <xf numFmtId="3" fontId="55" fillId="33" borderId="12" xfId="0" applyNumberFormat="1" applyFont="1" applyFill="1" applyBorder="1" applyAlignment="1">
      <alignment horizontal="right" vertical="top"/>
    </xf>
    <xf numFmtId="3" fontId="55" fillId="33" borderId="10" xfId="0" applyNumberFormat="1" applyFont="1" applyFill="1" applyBorder="1" applyAlignment="1">
      <alignment horizontal="right" vertical="top"/>
    </xf>
    <xf numFmtId="0" fontId="56" fillId="33" borderId="0" xfId="0" applyFont="1" applyFill="1" applyAlignment="1">
      <alignment/>
    </xf>
    <xf numFmtId="164" fontId="47" fillId="0" borderId="10" xfId="0" applyNumberFormat="1" applyFont="1" applyBorder="1" applyAlignment="1">
      <alignment horizontal="right" vertical="top" wrapText="1"/>
    </xf>
    <xf numFmtId="164" fontId="48" fillId="0" borderId="10" xfId="0" applyNumberFormat="1" applyFont="1" applyBorder="1" applyAlignment="1">
      <alignment horizontal="right" vertical="top" wrapText="1"/>
    </xf>
    <xf numFmtId="164" fontId="47" fillId="33" borderId="1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vertical="justify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top"/>
    </xf>
    <xf numFmtId="3" fontId="48" fillId="0" borderId="13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IV5" sqref="IV5"/>
    </sheetView>
  </sheetViews>
  <sheetFormatPr defaultColWidth="9.140625" defaultRowHeight="15"/>
  <cols>
    <col min="1" max="1" width="7.140625" style="0" hidden="1" customWidth="1"/>
    <col min="2" max="2" width="89.7109375" style="31" customWidth="1"/>
    <col min="3" max="3" width="16.7109375" style="10" customWidth="1"/>
    <col min="4" max="4" width="15.140625" style="10" customWidth="1"/>
    <col min="5" max="5" width="16.421875" style="10" customWidth="1"/>
    <col min="6" max="6" width="15.00390625" style="10" customWidth="1"/>
    <col min="7" max="8" width="16.421875" style="10" hidden="1" customWidth="1"/>
    <col min="9" max="10" width="16.8515625" style="45" customWidth="1"/>
    <col min="11" max="11" width="13.57421875" style="0" customWidth="1"/>
    <col min="12" max="13" width="15.7109375" style="47" customWidth="1"/>
    <col min="14" max="14" width="15.7109375" style="0" customWidth="1"/>
    <col min="15" max="16" width="14.7109375" style="47" customWidth="1"/>
    <col min="17" max="17" width="16.00390625" style="0" customWidth="1"/>
    <col min="18" max="18" width="15.28125" style="1" hidden="1" customWidth="1"/>
    <col min="19" max="19" width="15.28125" style="1" customWidth="1"/>
    <col min="20" max="20" width="15.7109375" style="1" hidden="1" customWidth="1"/>
    <col min="21" max="21" width="15.7109375" style="1" customWidth="1"/>
    <col min="22" max="22" width="14.8515625" style="0" hidden="1" customWidth="1"/>
    <col min="23" max="23" width="14.8515625" style="0" customWidth="1"/>
    <col min="24" max="24" width="13.140625" style="0" hidden="1" customWidth="1"/>
    <col min="25" max="25" width="13.140625" style="0" customWidth="1"/>
    <col min="26" max="26" width="12.8515625" style="0" hidden="1" customWidth="1"/>
    <col min="27" max="27" width="12.8515625" style="0" customWidth="1"/>
    <col min="28" max="28" width="12.7109375" style="0" hidden="1" customWidth="1"/>
    <col min="29" max="29" width="12.7109375" style="0" customWidth="1"/>
    <col min="30" max="30" width="13.00390625" style="0" hidden="1" customWidth="1"/>
    <col min="31" max="31" width="13.00390625" style="0" customWidth="1"/>
    <col min="32" max="32" width="12.421875" style="0" hidden="1" customWidth="1"/>
    <col min="33" max="33" width="12.421875" style="0" customWidth="1"/>
    <col min="34" max="34" width="12.421875" style="0" hidden="1" customWidth="1"/>
    <col min="35" max="35" width="12.421875" style="0" customWidth="1"/>
    <col min="36" max="36" width="12.57421875" style="0" hidden="1" customWidth="1"/>
    <col min="37" max="37" width="12.57421875" style="0" customWidth="1"/>
    <col min="38" max="38" width="12.421875" style="0" hidden="1" customWidth="1"/>
    <col min="39" max="39" width="12.421875" style="0" customWidth="1"/>
    <col min="40" max="40" width="13.7109375" style="0" hidden="1" customWidth="1"/>
    <col min="41" max="41" width="13.7109375" style="0" customWidth="1"/>
    <col min="42" max="42" width="12.421875" style="0" hidden="1" customWidth="1"/>
    <col min="43" max="43" width="12.421875" style="0" customWidth="1"/>
    <col min="44" max="44" width="12.421875" style="0" hidden="1" customWidth="1"/>
    <col min="45" max="45" width="12.421875" style="0" customWidth="1"/>
    <col min="46" max="46" width="13.00390625" style="0" hidden="1" customWidth="1"/>
    <col min="47" max="47" width="15.140625" style="1" hidden="1" customWidth="1"/>
    <col min="48" max="49" width="15.140625" style="1" customWidth="1"/>
    <col min="50" max="50" width="15.7109375" style="1" hidden="1" customWidth="1"/>
    <col min="51" max="51" width="15.7109375" style="1" customWidth="1"/>
    <col min="52" max="52" width="14.8515625" style="0" hidden="1" customWidth="1"/>
    <col min="53" max="53" width="14.8515625" style="0" customWidth="1"/>
    <col min="54" max="54" width="14.00390625" style="0" hidden="1" customWidth="1"/>
    <col min="55" max="55" width="14.00390625" style="0" customWidth="1"/>
    <col min="56" max="56" width="13.421875" style="0" hidden="1" customWidth="1"/>
    <col min="57" max="57" width="13.421875" style="0" customWidth="1"/>
    <col min="58" max="58" width="13.57421875" style="0" hidden="1" customWidth="1"/>
    <col min="59" max="59" width="13.57421875" style="0" customWidth="1"/>
    <col min="60" max="60" width="13.7109375" style="0" hidden="1" customWidth="1"/>
    <col min="61" max="61" width="13.7109375" style="0" customWidth="1"/>
    <col min="62" max="62" width="13.7109375" style="0" hidden="1" customWidth="1"/>
    <col min="63" max="63" width="13.7109375" style="0" customWidth="1"/>
    <col min="64" max="64" width="13.57421875" style="0" hidden="1" customWidth="1"/>
    <col min="65" max="65" width="15.57421875" style="0" hidden="1" customWidth="1"/>
    <col min="66" max="67" width="15.57421875" style="0" customWidth="1"/>
    <col min="68" max="68" width="15.7109375" style="0" hidden="1" customWidth="1"/>
    <col min="69" max="69" width="15.7109375" style="0" customWidth="1"/>
    <col min="70" max="70" width="15.421875" style="0" hidden="1" customWidth="1"/>
    <col min="71" max="71" width="15.421875" style="0" customWidth="1"/>
    <col min="72" max="72" width="14.28125" style="0" hidden="1" customWidth="1"/>
    <col min="73" max="73" width="14.28125" style="0" customWidth="1"/>
    <col min="74" max="74" width="13.28125" style="0" hidden="1" customWidth="1"/>
    <col min="75" max="75" width="13.28125" style="0" customWidth="1"/>
    <col min="76" max="76" width="13.8515625" style="0" hidden="1" customWidth="1"/>
    <col min="77" max="77" width="13.8515625" style="0" customWidth="1"/>
    <col min="78" max="78" width="14.00390625" style="0" hidden="1" customWidth="1"/>
    <col min="79" max="79" width="14.00390625" style="0" customWidth="1"/>
    <col min="80" max="80" width="14.140625" style="0" hidden="1" customWidth="1"/>
    <col min="81" max="81" width="14.140625" style="0" customWidth="1"/>
    <col min="82" max="82" width="13.7109375" style="0" hidden="1" customWidth="1"/>
    <col min="83" max="83" width="13.7109375" style="0" customWidth="1"/>
    <col min="84" max="84" width="12.8515625" style="0" hidden="1" customWidth="1"/>
    <col min="85" max="85" width="14.8515625" style="0" hidden="1" customWidth="1"/>
    <col min="86" max="87" width="14.8515625" style="0" customWidth="1"/>
    <col min="88" max="88" width="15.8515625" style="0" hidden="1" customWidth="1"/>
    <col min="89" max="89" width="15.8515625" style="0" customWidth="1"/>
    <col min="90" max="90" width="15.421875" style="0" hidden="1" customWidth="1"/>
    <col min="91" max="91" width="15.421875" style="0" customWidth="1"/>
    <col min="92" max="92" width="14.00390625" style="0" hidden="1" customWidth="1"/>
    <col min="93" max="93" width="14.00390625" style="0" customWidth="1"/>
    <col min="94" max="94" width="13.57421875" style="0" hidden="1" customWidth="1"/>
    <col min="95" max="95" width="13.57421875" style="0" customWidth="1"/>
    <col min="96" max="96" width="13.28125" style="0" hidden="1" customWidth="1"/>
    <col min="97" max="97" width="13.28125" style="0" customWidth="1"/>
    <col min="98" max="98" width="13.00390625" style="0" hidden="1" customWidth="1"/>
    <col min="99" max="99" width="13.00390625" style="0" customWidth="1"/>
    <col min="100" max="100" width="13.00390625" style="0" hidden="1" customWidth="1"/>
    <col min="101" max="101" width="13.00390625" style="0" customWidth="1"/>
    <col min="102" max="102" width="13.28125" style="0" hidden="1" customWidth="1"/>
    <col min="103" max="103" width="14.140625" style="0" hidden="1" customWidth="1"/>
    <col min="104" max="105" width="14.140625" style="0" customWidth="1"/>
    <col min="106" max="106" width="14.140625" style="0" hidden="1" customWidth="1"/>
    <col min="107" max="107" width="14.140625" style="0" customWidth="1"/>
    <col min="108" max="108" width="13.421875" style="0" hidden="1" customWidth="1"/>
    <col min="109" max="109" width="13.421875" style="0" customWidth="1"/>
    <col min="110" max="110" width="13.00390625" style="0" hidden="1" customWidth="1"/>
    <col min="111" max="111" width="13.00390625" style="0" customWidth="1"/>
    <col min="112" max="112" width="12.7109375" style="0" hidden="1" customWidth="1"/>
    <col min="113" max="113" width="12.7109375" style="0" customWidth="1"/>
    <col min="114" max="114" width="12.421875" style="0" hidden="1" customWidth="1"/>
    <col min="115" max="115" width="12.421875" style="0" customWidth="1"/>
    <col min="116" max="116" width="12.28125" style="0" hidden="1" customWidth="1"/>
    <col min="117" max="117" width="13.28125" style="0" hidden="1" customWidth="1"/>
    <col min="118" max="118" width="13.28125" style="0" customWidth="1"/>
    <col min="119" max="119" width="14.7109375" style="0" customWidth="1"/>
    <col min="120" max="120" width="13.8515625" style="0" hidden="1" customWidth="1"/>
    <col min="121" max="121" width="13.8515625" style="0" customWidth="1"/>
    <col min="122" max="122" width="13.421875" style="0" hidden="1" customWidth="1"/>
    <col min="123" max="123" width="13.421875" style="0" customWidth="1"/>
    <col min="124" max="124" width="12.421875" style="0" hidden="1" customWidth="1"/>
    <col min="125" max="125" width="12.421875" style="0" customWidth="1"/>
    <col min="126" max="126" width="12.421875" style="0" hidden="1" customWidth="1"/>
    <col min="127" max="127" width="12.421875" style="0" customWidth="1"/>
    <col min="128" max="128" width="12.421875" style="0" hidden="1" customWidth="1"/>
    <col min="129" max="129" width="12.421875" style="0" customWidth="1"/>
    <col min="130" max="130" width="12.421875" style="0" hidden="1" customWidth="1"/>
    <col min="131" max="131" width="12.421875" style="0" customWidth="1"/>
    <col min="132" max="132" width="12.421875" style="0" hidden="1" customWidth="1"/>
    <col min="133" max="133" width="12.421875" style="0" customWidth="1"/>
    <col min="134" max="134" width="12.8515625" style="0" hidden="1" customWidth="1"/>
    <col min="135" max="135" width="14.140625" style="0" hidden="1" customWidth="1"/>
    <col min="136" max="136" width="13.00390625" style="0" customWidth="1"/>
    <col min="137" max="137" width="14.140625" style="0" customWidth="1"/>
    <col min="138" max="138" width="14.140625" style="0" hidden="1" customWidth="1"/>
    <col min="139" max="139" width="14.140625" style="0" customWidth="1"/>
    <col min="140" max="140" width="13.421875" style="0" hidden="1" customWidth="1"/>
    <col min="141" max="141" width="13.421875" style="0" customWidth="1"/>
    <col min="142" max="142" width="13.421875" style="0" hidden="1" customWidth="1"/>
    <col min="143" max="143" width="13.421875" style="0" customWidth="1"/>
    <col min="144" max="144" width="13.421875" style="0" hidden="1" customWidth="1"/>
    <col min="145" max="145" width="13.421875" style="0" customWidth="1"/>
    <col min="146" max="146" width="13.421875" style="0" hidden="1" customWidth="1"/>
    <col min="147" max="147" width="13.421875" style="0" customWidth="1"/>
    <col min="148" max="148" width="13.421875" style="0" hidden="1" customWidth="1"/>
    <col min="149" max="149" width="14.140625" style="0" hidden="1" customWidth="1"/>
    <col min="150" max="150" width="14.140625" style="0" customWidth="1"/>
    <col min="151" max="151" width="15.00390625" style="0" customWidth="1"/>
    <col min="152" max="152" width="14.140625" style="0" hidden="1" customWidth="1"/>
    <col min="153" max="153" width="14.140625" style="0" customWidth="1"/>
    <col min="154" max="154" width="13.28125" style="0" hidden="1" customWidth="1"/>
    <col min="155" max="155" width="13.28125" style="0" customWidth="1"/>
    <col min="156" max="156" width="13.28125" style="0" hidden="1" customWidth="1"/>
    <col min="157" max="157" width="13.28125" style="0" customWidth="1"/>
    <col min="158" max="158" width="13.28125" style="0" hidden="1" customWidth="1"/>
    <col min="159" max="159" width="13.28125" style="0" customWidth="1"/>
    <col min="160" max="160" width="13.28125" style="0" hidden="1" customWidth="1"/>
    <col min="161" max="161" width="13.28125" style="0" customWidth="1"/>
    <col min="162" max="162" width="13.28125" style="0" hidden="1" customWidth="1"/>
    <col min="163" max="163" width="13.28125" style="0" customWidth="1"/>
    <col min="164" max="164" width="13.28125" style="0" hidden="1" customWidth="1"/>
    <col min="165" max="165" width="13.28125" style="0" customWidth="1"/>
    <col min="166" max="166" width="13.28125" style="0" hidden="1" customWidth="1"/>
    <col min="167" max="167" width="13.421875" style="0" hidden="1" customWidth="1"/>
    <col min="168" max="168" width="13.421875" style="0" customWidth="1"/>
    <col min="169" max="169" width="15.28125" style="0" customWidth="1"/>
    <col min="170" max="170" width="14.140625" style="0" hidden="1" customWidth="1"/>
    <col min="171" max="171" width="14.140625" style="0" customWidth="1"/>
    <col min="172" max="172" width="13.421875" style="0" hidden="1" customWidth="1"/>
    <col min="173" max="173" width="13.421875" style="0" customWidth="1"/>
    <col min="174" max="174" width="13.421875" style="0" hidden="1" customWidth="1"/>
    <col min="175" max="175" width="13.421875" style="0" customWidth="1"/>
    <col min="176" max="176" width="13.00390625" style="0" hidden="1" customWidth="1"/>
    <col min="177" max="177" width="13.00390625" style="0" customWidth="1"/>
    <col min="178" max="178" width="13.00390625" style="0" hidden="1" customWidth="1"/>
    <col min="179" max="179" width="13.00390625" style="0" customWidth="1"/>
    <col min="180" max="180" width="13.00390625" style="0" hidden="1" customWidth="1"/>
    <col min="181" max="181" width="13.00390625" style="0" customWidth="1"/>
    <col min="182" max="182" width="13.140625" style="0" hidden="1" customWidth="1"/>
    <col min="183" max="183" width="14.00390625" style="0" hidden="1" customWidth="1"/>
    <col min="184" max="185" width="14.00390625" style="0" customWidth="1"/>
    <col min="186" max="186" width="14.00390625" style="0" hidden="1" customWidth="1"/>
    <col min="187" max="187" width="14.00390625" style="0" customWidth="1"/>
    <col min="188" max="188" width="14.8515625" style="0" hidden="1" customWidth="1"/>
    <col min="189" max="189" width="14.8515625" style="0" customWidth="1"/>
    <col min="190" max="190" width="13.57421875" style="0" hidden="1" customWidth="1"/>
    <col min="191" max="191" width="13.57421875" style="0" customWidth="1"/>
    <col min="192" max="192" width="13.57421875" style="0" hidden="1" customWidth="1"/>
    <col min="193" max="193" width="13.57421875" style="0" customWidth="1"/>
    <col min="194" max="194" width="13.57421875" style="0" hidden="1" customWidth="1"/>
    <col min="195" max="195" width="13.57421875" style="0" customWidth="1"/>
    <col min="196" max="196" width="13.140625" style="0" hidden="1" customWidth="1"/>
    <col min="197" max="197" width="13.140625" style="0" customWidth="1"/>
    <col min="198" max="198" width="12.57421875" style="0" hidden="1" customWidth="1"/>
    <col min="199" max="199" width="13.00390625" style="0" hidden="1" customWidth="1"/>
    <col min="200" max="201" width="13.00390625" style="0" customWidth="1"/>
    <col min="202" max="202" width="13.8515625" style="0" hidden="1" customWidth="1"/>
    <col min="203" max="203" width="13.8515625" style="0" customWidth="1"/>
    <col min="204" max="204" width="13.421875" style="0" hidden="1" customWidth="1"/>
    <col min="205" max="205" width="13.421875" style="0" customWidth="1"/>
    <col min="206" max="206" width="13.421875" style="0" hidden="1" customWidth="1"/>
    <col min="207" max="207" width="13.421875" style="0" customWidth="1"/>
    <col min="208" max="208" width="13.421875" style="0" hidden="1" customWidth="1"/>
    <col min="209" max="209" width="13.421875" style="0" customWidth="1"/>
    <col min="210" max="210" width="13.00390625" style="0" hidden="1" customWidth="1"/>
    <col min="211" max="211" width="13.00390625" style="0" customWidth="1"/>
    <col min="212" max="212" width="13.28125" style="0" hidden="1" customWidth="1"/>
    <col min="213" max="213" width="14.00390625" style="0" hidden="1" customWidth="1"/>
    <col min="214" max="214" width="14.00390625" style="0" customWidth="1"/>
    <col min="215" max="215" width="15.140625" style="0" customWidth="1"/>
    <col min="216" max="216" width="0.2890625" style="0" hidden="1" customWidth="1"/>
    <col min="217" max="217" width="14.00390625" style="0" customWidth="1"/>
    <col min="218" max="218" width="14.28125" style="0" hidden="1" customWidth="1"/>
    <col min="219" max="219" width="13.8515625" style="0" customWidth="1"/>
    <col min="220" max="220" width="13.7109375" style="0" hidden="1" customWidth="1"/>
    <col min="221" max="221" width="13.7109375" style="0" customWidth="1"/>
    <col min="222" max="222" width="13.421875" style="0" hidden="1" customWidth="1"/>
    <col min="223" max="223" width="13.421875" style="0" customWidth="1"/>
    <col min="224" max="224" width="13.421875" style="0" hidden="1" customWidth="1"/>
    <col min="225" max="225" width="13.421875" style="0" customWidth="1"/>
    <col min="226" max="226" width="13.421875" style="0" hidden="1" customWidth="1"/>
    <col min="227" max="227" width="13.421875" style="0" customWidth="1"/>
    <col min="228" max="228" width="13.421875" style="0" hidden="1" customWidth="1"/>
    <col min="229" max="229" width="13.7109375" style="0" hidden="1" customWidth="1"/>
    <col min="230" max="230" width="13.7109375" style="0" customWidth="1"/>
    <col min="231" max="231" width="15.140625" style="0" customWidth="1"/>
    <col min="232" max="232" width="14.140625" style="0" hidden="1" customWidth="1"/>
    <col min="233" max="233" width="14.140625" style="0" customWidth="1"/>
    <col min="234" max="234" width="13.57421875" style="0" hidden="1" customWidth="1"/>
    <col min="235" max="235" width="13.57421875" style="0" customWidth="1"/>
    <col min="236" max="236" width="13.57421875" style="0" hidden="1" customWidth="1"/>
    <col min="237" max="237" width="13.57421875" style="0" customWidth="1"/>
    <col min="238" max="238" width="13.57421875" style="0" hidden="1" customWidth="1"/>
    <col min="239" max="239" width="13.57421875" style="0" customWidth="1"/>
    <col min="240" max="240" width="13.57421875" style="0" hidden="1" customWidth="1"/>
    <col min="241" max="241" width="13.57421875" style="0" customWidth="1"/>
    <col min="242" max="242" width="13.57421875" style="0" hidden="1" customWidth="1"/>
    <col min="243" max="244" width="13.8515625" style="0" hidden="1" customWidth="1"/>
    <col min="245" max="246" width="13.8515625" style="0" customWidth="1"/>
    <col min="247" max="247" width="13.8515625" style="0" hidden="1" customWidth="1"/>
    <col min="248" max="248" width="13.57421875" style="0" customWidth="1"/>
    <col min="249" max="249" width="13.7109375" style="0" hidden="1" customWidth="1"/>
    <col min="250" max="250" width="13.140625" style="0" customWidth="1"/>
    <col min="251" max="251" width="13.7109375" style="0" hidden="1" customWidth="1"/>
    <col min="252" max="252" width="13.7109375" style="0" customWidth="1"/>
    <col min="253" max="253" width="13.7109375" style="0" hidden="1" customWidth="1"/>
    <col min="254" max="254" width="13.7109375" style="0" customWidth="1"/>
    <col min="255" max="255" width="13.7109375" style="0" hidden="1" customWidth="1"/>
    <col min="256" max="16384" width="13.7109375" style="0" customWidth="1"/>
  </cols>
  <sheetData>
    <row r="1" ht="15">
      <c r="FZ1" s="19">
        <f>SUM(FK104)</f>
        <v>0</v>
      </c>
    </row>
    <row r="2" spans="2:69" ht="18" customHeight="1">
      <c r="B2" s="96" t="s">
        <v>322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52"/>
      <c r="BO2" s="44"/>
      <c r="BP2" s="44"/>
      <c r="BQ2" s="52"/>
    </row>
    <row r="4" spans="1:256" ht="15.75">
      <c r="A4" s="87" t="s">
        <v>16</v>
      </c>
      <c r="B4" s="89" t="s">
        <v>22</v>
      </c>
      <c r="C4" s="58" t="s">
        <v>15</v>
      </c>
      <c r="D4" s="43"/>
      <c r="E4" s="49"/>
      <c r="F4" s="49"/>
      <c r="G4" s="49"/>
      <c r="H4" s="49"/>
      <c r="I4" s="84" t="s">
        <v>1</v>
      </c>
      <c r="J4" s="85"/>
      <c r="K4" s="85"/>
      <c r="L4" s="84" t="s">
        <v>0</v>
      </c>
      <c r="M4" s="85"/>
      <c r="N4" s="85"/>
      <c r="O4" s="84" t="s">
        <v>2</v>
      </c>
      <c r="P4" s="85"/>
      <c r="Q4" s="85"/>
      <c r="R4" s="84" t="s">
        <v>118</v>
      </c>
      <c r="S4" s="85"/>
      <c r="T4" s="85"/>
      <c r="U4" s="8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95"/>
      <c r="AU4" s="84" t="s">
        <v>3</v>
      </c>
      <c r="AV4" s="85"/>
      <c r="AW4" s="85"/>
      <c r="AX4" s="85"/>
      <c r="AY4" s="85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4" t="s">
        <v>4</v>
      </c>
      <c r="BN4" s="85"/>
      <c r="BO4" s="85"/>
      <c r="BP4" s="85"/>
      <c r="BQ4" s="85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95"/>
      <c r="CG4" s="84" t="s">
        <v>5</v>
      </c>
      <c r="CH4" s="85"/>
      <c r="CI4" s="85"/>
      <c r="CJ4" s="85"/>
      <c r="CK4" s="85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91" t="s">
        <v>137</v>
      </c>
      <c r="CZ4" s="92"/>
      <c r="DA4" s="92"/>
      <c r="DB4" s="92"/>
      <c r="DC4" s="92"/>
      <c r="DD4" s="86"/>
      <c r="DE4" s="86"/>
      <c r="DF4" s="86"/>
      <c r="DG4" s="86"/>
      <c r="DH4" s="93"/>
      <c r="DI4" s="93"/>
      <c r="DJ4" s="93"/>
      <c r="DK4" s="93"/>
      <c r="DL4" s="94"/>
      <c r="DM4" s="84" t="s">
        <v>6</v>
      </c>
      <c r="DN4" s="85"/>
      <c r="DO4" s="85"/>
      <c r="DP4" s="85"/>
      <c r="DQ4" s="85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4" t="s">
        <v>7</v>
      </c>
      <c r="EF4" s="85"/>
      <c r="EG4" s="85"/>
      <c r="EH4" s="85"/>
      <c r="EI4" s="85"/>
      <c r="EJ4" s="86"/>
      <c r="EK4" s="86"/>
      <c r="EL4" s="86"/>
      <c r="EM4" s="86"/>
      <c r="EN4" s="86"/>
      <c r="EO4" s="86"/>
      <c r="EP4" s="86"/>
      <c r="EQ4" s="86"/>
      <c r="ER4" s="86"/>
      <c r="ES4" s="84" t="s">
        <v>8</v>
      </c>
      <c r="ET4" s="85"/>
      <c r="EU4" s="85"/>
      <c r="EV4" s="85"/>
      <c r="EW4" s="85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95"/>
      <c r="FK4" s="84" t="s">
        <v>9</v>
      </c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4" t="s">
        <v>10</v>
      </c>
      <c r="GB4" s="85"/>
      <c r="GC4" s="85"/>
      <c r="GD4" s="85"/>
      <c r="GE4" s="85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4" t="s">
        <v>11</v>
      </c>
      <c r="GR4" s="85"/>
      <c r="GS4" s="85"/>
      <c r="GT4" s="85"/>
      <c r="GU4" s="85"/>
      <c r="GV4" s="86"/>
      <c r="GW4" s="86"/>
      <c r="GX4" s="86"/>
      <c r="GY4" s="86"/>
      <c r="GZ4" s="86"/>
      <c r="HA4" s="86"/>
      <c r="HB4" s="86"/>
      <c r="HC4" s="86"/>
      <c r="HD4" s="86"/>
      <c r="HE4" s="84" t="s">
        <v>12</v>
      </c>
      <c r="HF4" s="85"/>
      <c r="HG4" s="85"/>
      <c r="HH4" s="85"/>
      <c r="HI4" s="85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4" t="s">
        <v>13</v>
      </c>
      <c r="HV4" s="85"/>
      <c r="HW4" s="85"/>
      <c r="HX4" s="85"/>
      <c r="HY4" s="85"/>
      <c r="HZ4" s="86"/>
      <c r="IA4" s="86"/>
      <c r="IB4" s="86"/>
      <c r="IC4" s="86"/>
      <c r="ID4" s="86"/>
      <c r="IE4" s="86"/>
      <c r="IF4" s="86"/>
      <c r="IG4" s="86"/>
      <c r="IH4" s="86"/>
      <c r="II4" s="84" t="s">
        <v>14</v>
      </c>
      <c r="IJ4" s="85"/>
      <c r="IK4" s="85"/>
      <c r="IL4" s="85"/>
      <c r="IM4" s="85"/>
      <c r="IN4" s="85"/>
      <c r="IO4" s="86"/>
      <c r="IP4" s="86"/>
      <c r="IQ4" s="86"/>
      <c r="IR4" s="86"/>
      <c r="IS4" s="86"/>
      <c r="IT4" s="86"/>
      <c r="IU4" s="86"/>
      <c r="IV4" s="86"/>
    </row>
    <row r="5" spans="1:256" ht="63">
      <c r="A5" s="88"/>
      <c r="B5" s="90"/>
      <c r="C5" s="16" t="s">
        <v>164</v>
      </c>
      <c r="D5" s="16" t="s">
        <v>91</v>
      </c>
      <c r="E5" s="16" t="s">
        <v>165</v>
      </c>
      <c r="F5" s="16" t="s">
        <v>91</v>
      </c>
      <c r="G5" s="16"/>
      <c r="H5" s="16"/>
      <c r="I5" s="46" t="s">
        <v>155</v>
      </c>
      <c r="J5" s="46" t="s">
        <v>210</v>
      </c>
      <c r="K5" s="16" t="s">
        <v>138</v>
      </c>
      <c r="L5" s="46" t="s">
        <v>155</v>
      </c>
      <c r="M5" s="46" t="s">
        <v>210</v>
      </c>
      <c r="N5" s="16" t="s">
        <v>138</v>
      </c>
      <c r="O5" s="46" t="s">
        <v>155</v>
      </c>
      <c r="P5" s="46" t="s">
        <v>210</v>
      </c>
      <c r="Q5" s="16" t="s">
        <v>138</v>
      </c>
      <c r="R5" s="16"/>
      <c r="S5" s="16" t="s">
        <v>155</v>
      </c>
      <c r="T5" s="16" t="s">
        <v>138</v>
      </c>
      <c r="U5" s="16" t="s">
        <v>210</v>
      </c>
      <c r="V5" s="16" t="s">
        <v>211</v>
      </c>
      <c r="W5" s="16" t="s">
        <v>226</v>
      </c>
      <c r="X5" s="16" t="s">
        <v>212</v>
      </c>
      <c r="Y5" s="16" t="s">
        <v>213</v>
      </c>
      <c r="Z5" s="16" t="s">
        <v>30</v>
      </c>
      <c r="AA5" s="16" t="s">
        <v>214</v>
      </c>
      <c r="AB5" s="16" t="s">
        <v>31</v>
      </c>
      <c r="AC5" s="16" t="s">
        <v>215</v>
      </c>
      <c r="AD5" s="16" t="s">
        <v>32</v>
      </c>
      <c r="AE5" s="16" t="s">
        <v>216</v>
      </c>
      <c r="AF5" s="16" t="s">
        <v>33</v>
      </c>
      <c r="AG5" s="16" t="s">
        <v>217</v>
      </c>
      <c r="AH5" s="16" t="s">
        <v>34</v>
      </c>
      <c r="AI5" s="16" t="s">
        <v>218</v>
      </c>
      <c r="AJ5" s="16" t="s">
        <v>35</v>
      </c>
      <c r="AK5" s="16" t="s">
        <v>219</v>
      </c>
      <c r="AL5" s="16" t="s">
        <v>36</v>
      </c>
      <c r="AM5" s="16" t="s">
        <v>220</v>
      </c>
      <c r="AN5" s="16" t="s">
        <v>37</v>
      </c>
      <c r="AO5" s="16" t="s">
        <v>221</v>
      </c>
      <c r="AP5" s="16" t="s">
        <v>38</v>
      </c>
      <c r="AQ5" s="16" t="s">
        <v>222</v>
      </c>
      <c r="AR5" s="16" t="s">
        <v>131</v>
      </c>
      <c r="AS5" s="16" t="s">
        <v>223</v>
      </c>
      <c r="AT5" s="16" t="s">
        <v>84</v>
      </c>
      <c r="AU5" s="16"/>
      <c r="AV5" s="16" t="s">
        <v>224</v>
      </c>
      <c r="AW5" s="16" t="s">
        <v>155</v>
      </c>
      <c r="AX5" s="16" t="s">
        <v>138</v>
      </c>
      <c r="AY5" s="16" t="s">
        <v>225</v>
      </c>
      <c r="AZ5" s="16" t="s">
        <v>39</v>
      </c>
      <c r="BA5" s="16" t="s">
        <v>226</v>
      </c>
      <c r="BB5" s="16" t="s">
        <v>136</v>
      </c>
      <c r="BC5" s="16" t="s">
        <v>227</v>
      </c>
      <c r="BD5" s="16" t="s">
        <v>41</v>
      </c>
      <c r="BE5" s="16" t="s">
        <v>228</v>
      </c>
      <c r="BF5" s="16" t="s">
        <v>42</v>
      </c>
      <c r="BG5" s="16" t="s">
        <v>229</v>
      </c>
      <c r="BH5" s="16" t="s">
        <v>43</v>
      </c>
      <c r="BI5" s="16" t="s">
        <v>230</v>
      </c>
      <c r="BJ5" s="16" t="s">
        <v>44</v>
      </c>
      <c r="BK5" s="16" t="s">
        <v>231</v>
      </c>
      <c r="BL5" s="16" t="s">
        <v>45</v>
      </c>
      <c r="BM5" s="16"/>
      <c r="BN5" s="16" t="s">
        <v>232</v>
      </c>
      <c r="BO5" s="16" t="s">
        <v>155</v>
      </c>
      <c r="BP5" s="16" t="s">
        <v>138</v>
      </c>
      <c r="BQ5" s="16" t="s">
        <v>210</v>
      </c>
      <c r="BR5" s="16" t="s">
        <v>39</v>
      </c>
      <c r="BS5" s="16" t="s">
        <v>233</v>
      </c>
      <c r="BT5" s="16" t="s">
        <v>140</v>
      </c>
      <c r="BU5" s="16" t="s">
        <v>234</v>
      </c>
      <c r="BV5" s="16" t="s">
        <v>46</v>
      </c>
      <c r="BW5" s="16" t="s">
        <v>235</v>
      </c>
      <c r="BX5" s="16" t="s">
        <v>47</v>
      </c>
      <c r="BY5" s="16" t="s">
        <v>236</v>
      </c>
      <c r="BZ5" s="16" t="s">
        <v>48</v>
      </c>
      <c r="CA5" s="16" t="s">
        <v>237</v>
      </c>
      <c r="CB5" s="16" t="s">
        <v>49</v>
      </c>
      <c r="CC5" s="16" t="s">
        <v>238</v>
      </c>
      <c r="CD5" s="16" t="s">
        <v>50</v>
      </c>
      <c r="CE5" s="16" t="s">
        <v>239</v>
      </c>
      <c r="CF5" s="16" t="s">
        <v>51</v>
      </c>
      <c r="CG5" s="16"/>
      <c r="CH5" s="16" t="s">
        <v>240</v>
      </c>
      <c r="CI5" s="16" t="s">
        <v>155</v>
      </c>
      <c r="CJ5" s="48" t="s">
        <v>138</v>
      </c>
      <c r="CK5" s="48" t="s">
        <v>210</v>
      </c>
      <c r="CL5" s="16" t="s">
        <v>39</v>
      </c>
      <c r="CM5" s="16" t="s">
        <v>226</v>
      </c>
      <c r="CN5" s="16" t="s">
        <v>140</v>
      </c>
      <c r="CO5" s="16" t="s">
        <v>234</v>
      </c>
      <c r="CP5" s="16" t="s">
        <v>52</v>
      </c>
      <c r="CQ5" s="16" t="s">
        <v>241</v>
      </c>
      <c r="CR5" s="16" t="s">
        <v>53</v>
      </c>
      <c r="CS5" s="16" t="s">
        <v>242</v>
      </c>
      <c r="CT5" s="16" t="s">
        <v>54</v>
      </c>
      <c r="CU5" s="16" t="s">
        <v>243</v>
      </c>
      <c r="CV5" s="16" t="s">
        <v>55</v>
      </c>
      <c r="CW5" s="16" t="s">
        <v>244</v>
      </c>
      <c r="CX5" s="16" t="s">
        <v>56</v>
      </c>
      <c r="CY5" s="16"/>
      <c r="CZ5" s="16" t="s">
        <v>245</v>
      </c>
      <c r="DA5" s="16" t="s">
        <v>155</v>
      </c>
      <c r="DB5" s="48" t="s">
        <v>138</v>
      </c>
      <c r="DC5" s="16" t="s">
        <v>210</v>
      </c>
      <c r="DD5" s="16" t="s">
        <v>39</v>
      </c>
      <c r="DE5" s="16" t="s">
        <v>226</v>
      </c>
      <c r="DF5" s="16" t="s">
        <v>40</v>
      </c>
      <c r="DG5" s="16" t="s">
        <v>246</v>
      </c>
      <c r="DH5" s="16" t="s">
        <v>57</v>
      </c>
      <c r="DI5" s="16" t="s">
        <v>247</v>
      </c>
      <c r="DJ5" s="16" t="s">
        <v>58</v>
      </c>
      <c r="DK5" s="16" t="s">
        <v>248</v>
      </c>
      <c r="DL5" s="16" t="s">
        <v>59</v>
      </c>
      <c r="DM5" s="16"/>
      <c r="DN5" s="16" t="s">
        <v>249</v>
      </c>
      <c r="DO5" s="16" t="s">
        <v>155</v>
      </c>
      <c r="DP5" s="48" t="s">
        <v>138</v>
      </c>
      <c r="DQ5" s="48" t="s">
        <v>210</v>
      </c>
      <c r="DR5" s="16" t="s">
        <v>39</v>
      </c>
      <c r="DS5" s="16" t="s">
        <v>226</v>
      </c>
      <c r="DT5" s="16" t="s">
        <v>40</v>
      </c>
      <c r="DU5" s="16" t="s">
        <v>246</v>
      </c>
      <c r="DV5" s="16" t="s">
        <v>60</v>
      </c>
      <c r="DW5" s="16" t="s">
        <v>250</v>
      </c>
      <c r="DX5" s="16" t="s">
        <v>61</v>
      </c>
      <c r="DY5" s="16" t="s">
        <v>251</v>
      </c>
      <c r="DZ5" s="16" t="s">
        <v>62</v>
      </c>
      <c r="EA5" s="16" t="s">
        <v>252</v>
      </c>
      <c r="EB5" s="16" t="s">
        <v>63</v>
      </c>
      <c r="EC5" s="16" t="s">
        <v>253</v>
      </c>
      <c r="ED5" s="16" t="s">
        <v>64</v>
      </c>
      <c r="EE5" s="16"/>
      <c r="EF5" s="16" t="s">
        <v>254</v>
      </c>
      <c r="EG5" s="16" t="s">
        <v>155</v>
      </c>
      <c r="EH5" s="48" t="s">
        <v>138</v>
      </c>
      <c r="EI5" s="48" t="s">
        <v>210</v>
      </c>
      <c r="EJ5" s="16" t="s">
        <v>39</v>
      </c>
      <c r="EK5" s="16" t="s">
        <v>226</v>
      </c>
      <c r="EL5" s="16" t="s">
        <v>40</v>
      </c>
      <c r="EM5" s="16" t="s">
        <v>246</v>
      </c>
      <c r="EN5" s="16" t="s">
        <v>65</v>
      </c>
      <c r="EO5" s="16" t="s">
        <v>255</v>
      </c>
      <c r="EP5" s="16" t="s">
        <v>66</v>
      </c>
      <c r="EQ5" s="16" t="s">
        <v>256</v>
      </c>
      <c r="ER5" s="16" t="s">
        <v>67</v>
      </c>
      <c r="ES5" s="16"/>
      <c r="ET5" s="16" t="s">
        <v>257</v>
      </c>
      <c r="EU5" s="16" t="s">
        <v>155</v>
      </c>
      <c r="EV5" s="48" t="s">
        <v>138</v>
      </c>
      <c r="EW5" s="48" t="s">
        <v>210</v>
      </c>
      <c r="EX5" s="16" t="s">
        <v>39</v>
      </c>
      <c r="EY5" s="16" t="s">
        <v>226</v>
      </c>
      <c r="EZ5" s="16" t="s">
        <v>40</v>
      </c>
      <c r="FA5" s="16" t="s">
        <v>258</v>
      </c>
      <c r="FB5" s="16" t="s">
        <v>68</v>
      </c>
      <c r="FC5" s="16" t="s">
        <v>259</v>
      </c>
      <c r="FD5" s="16" t="s">
        <v>69</v>
      </c>
      <c r="FE5" s="16" t="s">
        <v>260</v>
      </c>
      <c r="FF5" s="16" t="s">
        <v>70</v>
      </c>
      <c r="FG5" s="16" t="s">
        <v>261</v>
      </c>
      <c r="FH5" s="16" t="s">
        <v>71</v>
      </c>
      <c r="FI5" s="16" t="s">
        <v>262</v>
      </c>
      <c r="FJ5" s="16" t="s">
        <v>72</v>
      </c>
      <c r="FK5" s="16"/>
      <c r="FL5" s="16" t="s">
        <v>263</v>
      </c>
      <c r="FM5" s="16" t="s">
        <v>155</v>
      </c>
      <c r="FN5" s="48" t="s">
        <v>138</v>
      </c>
      <c r="FO5" s="48" t="s">
        <v>210</v>
      </c>
      <c r="FP5" s="16" t="s">
        <v>39</v>
      </c>
      <c r="FQ5" s="16" t="s">
        <v>226</v>
      </c>
      <c r="FR5" s="16" t="s">
        <v>40</v>
      </c>
      <c r="FS5" s="16" t="s">
        <v>246</v>
      </c>
      <c r="FT5" s="16" t="s">
        <v>73</v>
      </c>
      <c r="FU5" s="16" t="s">
        <v>264</v>
      </c>
      <c r="FV5" s="16" t="s">
        <v>74</v>
      </c>
      <c r="FW5" s="16" t="s">
        <v>265</v>
      </c>
      <c r="FX5" s="16" t="s">
        <v>75</v>
      </c>
      <c r="FY5" s="16" t="s">
        <v>266</v>
      </c>
      <c r="FZ5" s="16" t="s">
        <v>76</v>
      </c>
      <c r="GA5" s="16"/>
      <c r="GB5" s="16" t="s">
        <v>267</v>
      </c>
      <c r="GC5" s="16" t="s">
        <v>155</v>
      </c>
      <c r="GD5" s="48" t="s">
        <v>138</v>
      </c>
      <c r="GE5" s="48" t="s">
        <v>210</v>
      </c>
      <c r="GF5" s="16" t="s">
        <v>39</v>
      </c>
      <c r="GG5" s="16" t="s">
        <v>233</v>
      </c>
      <c r="GH5" s="16" t="s">
        <v>40</v>
      </c>
      <c r="GI5" s="16" t="s">
        <v>246</v>
      </c>
      <c r="GJ5" s="16" t="s">
        <v>77</v>
      </c>
      <c r="GK5" s="16" t="s">
        <v>268</v>
      </c>
      <c r="GL5" s="16" t="s">
        <v>78</v>
      </c>
      <c r="GM5" s="16" t="s">
        <v>269</v>
      </c>
      <c r="GN5" s="16" t="s">
        <v>79</v>
      </c>
      <c r="GO5" s="16" t="s">
        <v>270</v>
      </c>
      <c r="GP5" s="16" t="s">
        <v>80</v>
      </c>
      <c r="GQ5" s="16"/>
      <c r="GR5" s="16" t="s">
        <v>271</v>
      </c>
      <c r="GS5" s="16" t="s">
        <v>155</v>
      </c>
      <c r="GT5" s="48" t="s">
        <v>138</v>
      </c>
      <c r="GU5" s="48" t="s">
        <v>210</v>
      </c>
      <c r="GV5" s="16" t="s">
        <v>39</v>
      </c>
      <c r="GW5" s="16" t="s">
        <v>226</v>
      </c>
      <c r="GX5" s="16" t="s">
        <v>140</v>
      </c>
      <c r="GY5" s="16" t="s">
        <v>234</v>
      </c>
      <c r="GZ5" s="16" t="s">
        <v>81</v>
      </c>
      <c r="HA5" s="16" t="s">
        <v>272</v>
      </c>
      <c r="HB5" s="16" t="s">
        <v>82</v>
      </c>
      <c r="HC5" s="16" t="s">
        <v>273</v>
      </c>
      <c r="HD5" s="16" t="s">
        <v>83</v>
      </c>
      <c r="HE5" s="16"/>
      <c r="HF5" s="16" t="s">
        <v>274</v>
      </c>
      <c r="HG5" s="16" t="s">
        <v>155</v>
      </c>
      <c r="HH5" s="48" t="s">
        <v>138</v>
      </c>
      <c r="HI5" s="48" t="s">
        <v>210</v>
      </c>
      <c r="HJ5" s="16" t="s">
        <v>39</v>
      </c>
      <c r="HK5" s="16" t="s">
        <v>226</v>
      </c>
      <c r="HL5" s="16" t="s">
        <v>40</v>
      </c>
      <c r="HM5" s="16" t="s">
        <v>246</v>
      </c>
      <c r="HN5" s="16" t="s">
        <v>32</v>
      </c>
      <c r="HO5" s="16" t="s">
        <v>275</v>
      </c>
      <c r="HP5" s="16" t="s">
        <v>132</v>
      </c>
      <c r="HQ5" s="16" t="s">
        <v>276</v>
      </c>
      <c r="HR5" s="16" t="s">
        <v>84</v>
      </c>
      <c r="HS5" s="16" t="s">
        <v>224</v>
      </c>
      <c r="HT5" s="16" t="s">
        <v>122</v>
      </c>
      <c r="HU5" s="16"/>
      <c r="HV5" s="16" t="s">
        <v>277</v>
      </c>
      <c r="HW5" s="16" t="s">
        <v>155</v>
      </c>
      <c r="HX5" s="48" t="s">
        <v>138</v>
      </c>
      <c r="HY5" s="48" t="s">
        <v>210</v>
      </c>
      <c r="HZ5" s="16" t="s">
        <v>39</v>
      </c>
      <c r="IA5" s="16" t="s">
        <v>226</v>
      </c>
      <c r="IB5" s="16" t="s">
        <v>40</v>
      </c>
      <c r="IC5" s="16" t="s">
        <v>246</v>
      </c>
      <c r="ID5" s="16" t="s">
        <v>85</v>
      </c>
      <c r="IE5" s="16" t="s">
        <v>278</v>
      </c>
      <c r="IF5" s="16" t="s">
        <v>86</v>
      </c>
      <c r="IG5" s="16" t="s">
        <v>279</v>
      </c>
      <c r="IH5" s="16" t="s">
        <v>87</v>
      </c>
      <c r="II5" s="16"/>
      <c r="IJ5" s="16" t="s">
        <v>280</v>
      </c>
      <c r="IK5" s="16" t="s">
        <v>280</v>
      </c>
      <c r="IL5" s="16" t="s">
        <v>155</v>
      </c>
      <c r="IM5" s="48" t="s">
        <v>138</v>
      </c>
      <c r="IN5" s="48" t="s">
        <v>210</v>
      </c>
      <c r="IO5" s="16" t="s">
        <v>39</v>
      </c>
      <c r="IP5" s="16" t="s">
        <v>226</v>
      </c>
      <c r="IQ5" s="16" t="s">
        <v>40</v>
      </c>
      <c r="IR5" s="16" t="s">
        <v>258</v>
      </c>
      <c r="IS5" s="16" t="s">
        <v>88</v>
      </c>
      <c r="IT5" s="16" t="s">
        <v>281</v>
      </c>
      <c r="IU5" s="16" t="s">
        <v>89</v>
      </c>
      <c r="IV5" s="16" t="s">
        <v>282</v>
      </c>
    </row>
    <row r="6" spans="1:256" ht="15.75">
      <c r="A6" s="11"/>
      <c r="B6" s="32" t="s">
        <v>28</v>
      </c>
      <c r="C6" s="29">
        <f>C8+C12+C104+C154</f>
        <v>35644890893</v>
      </c>
      <c r="D6" s="29">
        <f>D8+D12+D104+D154</f>
        <v>2016767050</v>
      </c>
      <c r="E6" s="29">
        <f>E8+E12+E104+E154</f>
        <v>34188190645</v>
      </c>
      <c r="F6" s="29">
        <f>F8+F12+F104+F154</f>
        <v>178202746</v>
      </c>
      <c r="G6" s="29"/>
      <c r="H6" s="29"/>
      <c r="I6" s="29">
        <v>12836565971</v>
      </c>
      <c r="J6" s="29">
        <f>J8+J12+J104+J154</f>
        <v>12913138475</v>
      </c>
      <c r="K6" s="29">
        <f>J6-I6</f>
        <v>76572504</v>
      </c>
      <c r="L6" s="29">
        <v>4174305991</v>
      </c>
      <c r="M6" s="29">
        <f>M8+M12+M104+M154</f>
        <v>4242915177</v>
      </c>
      <c r="N6" s="29"/>
      <c r="O6" s="29">
        <v>1405036014</v>
      </c>
      <c r="P6" s="29">
        <f>P8+P12+P104+P154</f>
        <v>1339808396</v>
      </c>
      <c r="Q6" s="29"/>
      <c r="R6" s="29"/>
      <c r="S6" s="29">
        <f>S8+S12+S104+S154</f>
        <v>1632600572</v>
      </c>
      <c r="T6" s="29"/>
      <c r="U6" s="29">
        <f aca="true" t="shared" si="0" ref="U6:AT6">U8+U12+U104+U154</f>
        <v>1591921573</v>
      </c>
      <c r="V6" s="29">
        <f t="shared" si="0"/>
        <v>1585775693</v>
      </c>
      <c r="W6" s="29">
        <f t="shared" si="0"/>
        <v>2207818262</v>
      </c>
      <c r="X6" s="29">
        <f t="shared" si="0"/>
        <v>92584351</v>
      </c>
      <c r="Y6" s="29">
        <f t="shared" si="0"/>
        <v>78545900</v>
      </c>
      <c r="Z6" s="29">
        <f t="shared" si="0"/>
        <v>7258536</v>
      </c>
      <c r="AA6" s="29">
        <f t="shared" si="0"/>
        <v>10207041</v>
      </c>
      <c r="AB6" s="29">
        <f t="shared" si="0"/>
        <v>3991414</v>
      </c>
      <c r="AC6" s="29">
        <f t="shared" si="0"/>
        <v>6126589</v>
      </c>
      <c r="AD6" s="29">
        <f t="shared" si="0"/>
        <v>8722885</v>
      </c>
      <c r="AE6" s="29">
        <f t="shared" si="0"/>
        <v>12218582</v>
      </c>
      <c r="AF6" s="29">
        <f t="shared" si="0"/>
        <v>6085536</v>
      </c>
      <c r="AG6" s="29">
        <f t="shared" si="0"/>
        <v>9417284</v>
      </c>
      <c r="AH6" s="29">
        <f t="shared" si="0"/>
        <v>1597536</v>
      </c>
      <c r="AI6" s="29">
        <f t="shared" si="0"/>
        <v>3859864</v>
      </c>
      <c r="AJ6" s="29">
        <f t="shared" si="0"/>
        <v>1198414</v>
      </c>
      <c r="AK6" s="29">
        <f t="shared" si="0"/>
        <v>2518345</v>
      </c>
      <c r="AL6" s="29">
        <f t="shared" si="0"/>
        <v>5192536</v>
      </c>
      <c r="AM6" s="29">
        <f t="shared" si="0"/>
        <v>8929283</v>
      </c>
      <c r="AN6" s="29">
        <f t="shared" si="0"/>
        <v>7451536</v>
      </c>
      <c r="AO6" s="29">
        <f t="shared" si="0"/>
        <v>9247353</v>
      </c>
      <c r="AP6" s="29">
        <f t="shared" si="0"/>
        <v>369536</v>
      </c>
      <c r="AQ6" s="29">
        <f t="shared" si="0"/>
        <v>2915907</v>
      </c>
      <c r="AR6" s="29">
        <f t="shared" si="0"/>
        <v>85414</v>
      </c>
      <c r="AS6" s="29">
        <f t="shared" si="0"/>
        <v>3949913</v>
      </c>
      <c r="AT6" s="29">
        <f t="shared" si="0"/>
        <v>4871536</v>
      </c>
      <c r="AU6" s="29"/>
      <c r="AV6" s="29">
        <f>AV8+AV12+AV104+AV154</f>
        <v>9418200</v>
      </c>
      <c r="AW6" s="29">
        <f>AW8+AW12+AW104+AW154</f>
        <v>2010714799</v>
      </c>
      <c r="AX6" s="29"/>
      <c r="AY6" s="29">
        <f aca="true" t="shared" si="1" ref="AY6:BL6">AY8+AY12+AY104+AY154</f>
        <v>1943246620</v>
      </c>
      <c r="AZ6" s="29">
        <f t="shared" si="1"/>
        <v>1823946297</v>
      </c>
      <c r="BA6" s="29">
        <f t="shared" si="1"/>
        <v>1810850993</v>
      </c>
      <c r="BB6" s="29">
        <f t="shared" si="1"/>
        <v>187466106</v>
      </c>
      <c r="BC6" s="29">
        <f t="shared" si="1"/>
        <v>132395627</v>
      </c>
      <c r="BD6" s="29">
        <f t="shared" si="1"/>
        <v>94133686</v>
      </c>
      <c r="BE6" s="29">
        <f t="shared" si="1"/>
        <v>58629093</v>
      </c>
      <c r="BF6" s="29">
        <f t="shared" si="1"/>
        <v>20608523</v>
      </c>
      <c r="BG6" s="29">
        <f t="shared" si="1"/>
        <v>17085174</v>
      </c>
      <c r="BH6" s="29">
        <f t="shared" si="1"/>
        <v>32240807</v>
      </c>
      <c r="BI6" s="29">
        <f t="shared" si="1"/>
        <v>26409719</v>
      </c>
      <c r="BJ6" s="29">
        <f t="shared" si="1"/>
        <v>5516414</v>
      </c>
      <c r="BK6" s="29">
        <f t="shared" si="1"/>
        <v>7091446</v>
      </c>
      <c r="BL6" s="29">
        <f t="shared" si="1"/>
        <v>34269072</v>
      </c>
      <c r="BM6" s="29"/>
      <c r="BN6" s="29">
        <f>BN8+BN12+BN104+BN154</f>
        <v>23180195</v>
      </c>
      <c r="BO6" s="29">
        <f>BO8+BO12+BO104+BO154</f>
        <v>1345049396</v>
      </c>
      <c r="BP6" s="29"/>
      <c r="BQ6" s="29">
        <f aca="true" t="shared" si="2" ref="BQ6:CF6">BQ8+BQ12+BQ104+BQ154</f>
        <v>1452056684</v>
      </c>
      <c r="BR6" s="29">
        <f t="shared" si="2"/>
        <v>1252276541</v>
      </c>
      <c r="BS6" s="29">
        <f t="shared" si="2"/>
        <v>1308194618</v>
      </c>
      <c r="BT6" s="29">
        <f t="shared" si="2"/>
        <v>93675629</v>
      </c>
      <c r="BU6" s="29">
        <f t="shared" si="2"/>
        <v>143862066</v>
      </c>
      <c r="BV6" s="29">
        <f t="shared" si="2"/>
        <v>9755536</v>
      </c>
      <c r="BW6" s="29">
        <f t="shared" si="2"/>
        <v>15520463</v>
      </c>
      <c r="BX6" s="29">
        <f t="shared" si="2"/>
        <v>17343536</v>
      </c>
      <c r="BY6" s="29">
        <f t="shared" si="2"/>
        <v>21750609</v>
      </c>
      <c r="BZ6" s="29">
        <f t="shared" si="2"/>
        <v>11034536</v>
      </c>
      <c r="CA6" s="29">
        <f t="shared" si="2"/>
        <v>14338706</v>
      </c>
      <c r="CB6" s="29">
        <f t="shared" si="2"/>
        <v>16155536</v>
      </c>
      <c r="CC6" s="29">
        <f t="shared" si="2"/>
        <v>19246804</v>
      </c>
      <c r="CD6" s="29">
        <f t="shared" si="2"/>
        <v>8249414</v>
      </c>
      <c r="CE6" s="29">
        <f t="shared" si="2"/>
        <v>10512383</v>
      </c>
      <c r="CF6" s="29">
        <f t="shared" si="2"/>
        <v>30234297</v>
      </c>
      <c r="CG6" s="29"/>
      <c r="CH6" s="29">
        <f>CH8+CH12+CH104+CH154</f>
        <v>62493101</v>
      </c>
      <c r="CI6" s="29">
        <f>CI8+CI12+CI104+CI154</f>
        <v>1825597851</v>
      </c>
      <c r="CJ6" s="29"/>
      <c r="CK6" s="29">
        <f aca="true" t="shared" si="3" ref="CK6:CX6">CK8+CK12+CK104+CK154</f>
        <v>1756995613</v>
      </c>
      <c r="CL6" s="29">
        <f t="shared" si="3"/>
        <v>1650783716</v>
      </c>
      <c r="CM6" s="29">
        <f t="shared" si="3"/>
        <v>1622553313</v>
      </c>
      <c r="CN6" s="29">
        <f t="shared" si="3"/>
        <v>175593833</v>
      </c>
      <c r="CO6" s="29">
        <f t="shared" si="3"/>
        <v>134442300</v>
      </c>
      <c r="CP6" s="29">
        <f t="shared" si="3"/>
        <v>4155414</v>
      </c>
      <c r="CQ6" s="29">
        <f t="shared" si="3"/>
        <v>5257549</v>
      </c>
      <c r="CR6" s="29">
        <f t="shared" si="3"/>
        <v>8704414</v>
      </c>
      <c r="CS6" s="29">
        <f t="shared" si="3"/>
        <v>8628313</v>
      </c>
      <c r="CT6" s="29">
        <f t="shared" si="3"/>
        <v>4291536</v>
      </c>
      <c r="CU6" s="29">
        <f t="shared" si="3"/>
        <v>9965941</v>
      </c>
      <c r="CV6" s="29">
        <f t="shared" si="3"/>
        <v>13602072</v>
      </c>
      <c r="CW6" s="29">
        <f t="shared" si="3"/>
        <v>17770257</v>
      </c>
      <c r="CX6" s="29">
        <f t="shared" si="3"/>
        <v>144060699</v>
      </c>
      <c r="CY6" s="29"/>
      <c r="CZ6" s="29">
        <f>CZ8+CZ12+CZ104+CZ154</f>
        <v>92820240</v>
      </c>
      <c r="DA6" s="29">
        <f>DA8+DA12+DA104+DA154</f>
        <v>545216414</v>
      </c>
      <c r="DB6" s="29"/>
      <c r="DC6" s="29">
        <f aca="true" t="shared" si="4" ref="DC6:DL6">DC8+DC12+DC104+DC154</f>
        <v>613461044</v>
      </c>
      <c r="DD6" s="29">
        <f t="shared" si="4"/>
        <v>472696714</v>
      </c>
      <c r="DE6" s="29">
        <f t="shared" si="4"/>
        <v>519407736</v>
      </c>
      <c r="DF6" s="29">
        <f t="shared" si="4"/>
        <v>72806963</v>
      </c>
      <c r="DG6" s="29">
        <f t="shared" si="4"/>
        <v>94053308</v>
      </c>
      <c r="DH6" s="29">
        <f t="shared" si="4"/>
        <v>53239537</v>
      </c>
      <c r="DI6" s="29">
        <f t="shared" si="4"/>
        <v>70704405</v>
      </c>
      <c r="DJ6" s="29">
        <f t="shared" si="4"/>
        <v>9023914</v>
      </c>
      <c r="DK6" s="29">
        <f t="shared" si="4"/>
        <v>11223773</v>
      </c>
      <c r="DL6" s="29">
        <f t="shared" si="4"/>
        <v>10256249</v>
      </c>
      <c r="DM6" s="29"/>
      <c r="DN6" s="29">
        <f>DN8+DN12+DN104+DN154</f>
        <v>12125130</v>
      </c>
      <c r="DO6" s="29">
        <f>DO8+DO12+DO104+DO154+DO16</f>
        <v>556195651</v>
      </c>
      <c r="DP6" s="29"/>
      <c r="DQ6" s="29">
        <f aca="true" t="shared" si="5" ref="DQ6:ED6">DQ8+DQ12+DQ104+DQ154</f>
        <v>544933426</v>
      </c>
      <c r="DR6" s="29">
        <f t="shared" si="5"/>
        <v>532973459</v>
      </c>
      <c r="DS6" s="29">
        <f t="shared" si="5"/>
        <v>499937565</v>
      </c>
      <c r="DT6" s="29">
        <f t="shared" si="5"/>
        <v>23673641</v>
      </c>
      <c r="DU6" s="29">
        <f t="shared" si="5"/>
        <v>44995857</v>
      </c>
      <c r="DV6" s="29">
        <f t="shared" si="5"/>
        <v>8990536</v>
      </c>
      <c r="DW6" s="29">
        <f t="shared" si="5"/>
        <v>19705679</v>
      </c>
      <c r="DX6" s="29">
        <f t="shared" si="5"/>
        <v>3734414</v>
      </c>
      <c r="DY6" s="29">
        <f t="shared" si="5"/>
        <v>6590600</v>
      </c>
      <c r="DZ6" s="29">
        <f t="shared" si="5"/>
        <v>2738414</v>
      </c>
      <c r="EA6" s="29">
        <f t="shared" si="5"/>
        <v>4990724</v>
      </c>
      <c r="EB6" s="29">
        <f t="shared" si="5"/>
        <v>3834414</v>
      </c>
      <c r="EC6" s="29">
        <f t="shared" si="5"/>
        <v>5843836</v>
      </c>
      <c r="ED6" s="29">
        <f t="shared" si="5"/>
        <v>3924414</v>
      </c>
      <c r="EE6" s="29"/>
      <c r="EF6" s="29">
        <f>EF8+EF12+EF104+EF154</f>
        <v>7865018</v>
      </c>
      <c r="EG6" s="29">
        <f>EG8+EG12+EG104+EG154</f>
        <v>296167792</v>
      </c>
      <c r="EH6" s="29"/>
      <c r="EI6" s="29">
        <f aca="true" t="shared" si="6" ref="EI6:ER6">EI8+EI12+EI104+EI154</f>
        <v>292958915</v>
      </c>
      <c r="EJ6" s="29">
        <f t="shared" si="6"/>
        <v>281906364</v>
      </c>
      <c r="EK6" s="29">
        <f t="shared" si="6"/>
        <v>273763573</v>
      </c>
      <c r="EL6" s="29">
        <f t="shared" si="6"/>
        <v>14425614</v>
      </c>
      <c r="EM6" s="29">
        <f t="shared" si="6"/>
        <v>19195340</v>
      </c>
      <c r="EN6" s="29">
        <f t="shared" si="6"/>
        <v>3564414</v>
      </c>
      <c r="EO6" s="29">
        <f t="shared" si="6"/>
        <v>4283667</v>
      </c>
      <c r="EP6" s="29">
        <f t="shared" si="6"/>
        <v>3651414</v>
      </c>
      <c r="EQ6" s="29">
        <f t="shared" si="6"/>
        <v>5888907</v>
      </c>
      <c r="ER6" s="29">
        <f t="shared" si="6"/>
        <v>7045600</v>
      </c>
      <c r="ES6" s="29"/>
      <c r="ET6" s="29">
        <f>ET8+ET12+ET104+ET154</f>
        <v>9022766</v>
      </c>
      <c r="EU6" s="29">
        <f>EU8+EU12+EU104+EU154</f>
        <v>945021168.6800001</v>
      </c>
      <c r="EV6" s="29"/>
      <c r="EW6" s="29">
        <f aca="true" t="shared" si="7" ref="EW6:FJ6">EW8+EW12+EW104+EW154</f>
        <v>999499703</v>
      </c>
      <c r="EX6" s="29">
        <f t="shared" si="7"/>
        <v>875756524</v>
      </c>
      <c r="EY6" s="29">
        <f t="shared" si="7"/>
        <v>897912854</v>
      </c>
      <c r="EZ6" s="29">
        <f t="shared" si="7"/>
        <v>69839170.68</v>
      </c>
      <c r="FA6" s="29">
        <f t="shared" si="7"/>
        <v>101586847</v>
      </c>
      <c r="FB6" s="29">
        <f t="shared" si="7"/>
        <v>6175543</v>
      </c>
      <c r="FC6" s="29">
        <f t="shared" si="7"/>
        <v>7830765</v>
      </c>
      <c r="FD6" s="29">
        <f t="shared" si="7"/>
        <v>9309921</v>
      </c>
      <c r="FE6" s="29">
        <f t="shared" si="7"/>
        <v>11078694</v>
      </c>
      <c r="FF6" s="29">
        <f t="shared" si="7"/>
        <v>8816253.68</v>
      </c>
      <c r="FG6" s="29">
        <f t="shared" si="7"/>
        <v>9807034</v>
      </c>
      <c r="FH6" s="29">
        <f t="shared" si="7"/>
        <v>16375594</v>
      </c>
      <c r="FI6" s="29">
        <f t="shared" si="7"/>
        <v>20411837</v>
      </c>
      <c r="FJ6" s="29">
        <f t="shared" si="7"/>
        <v>28587333</v>
      </c>
      <c r="FK6" s="29"/>
      <c r="FL6" s="29">
        <f>FL8+FL12+FL104+FL154</f>
        <v>52458517</v>
      </c>
      <c r="FM6" s="29">
        <f>FM8+FM12+FM104+FM154</f>
        <v>1017411319</v>
      </c>
      <c r="FN6" s="29"/>
      <c r="FO6" s="29">
        <f aca="true" t="shared" si="8" ref="FO6:FZ6">FO8+FO12+FO104+FO154</f>
        <v>928186969</v>
      </c>
      <c r="FP6" s="29">
        <f t="shared" si="8"/>
        <v>922247711</v>
      </c>
      <c r="FQ6" s="29">
        <f t="shared" si="8"/>
        <v>868246260</v>
      </c>
      <c r="FR6" s="29">
        <f t="shared" si="8"/>
        <v>35779118</v>
      </c>
      <c r="FS6" s="29">
        <f t="shared" si="8"/>
        <v>59940709</v>
      </c>
      <c r="FT6" s="29">
        <f t="shared" si="8"/>
        <v>9622536</v>
      </c>
      <c r="FU6" s="29">
        <f t="shared" si="8"/>
        <v>17017520</v>
      </c>
      <c r="FV6" s="29">
        <f t="shared" si="8"/>
        <v>5746536</v>
      </c>
      <c r="FW6" s="29">
        <f t="shared" si="8"/>
        <v>9238293</v>
      </c>
      <c r="FX6" s="29">
        <f t="shared" si="8"/>
        <v>7462536</v>
      </c>
      <c r="FY6" s="29">
        <f t="shared" si="8"/>
        <v>12452591</v>
      </c>
      <c r="FZ6" s="29">
        <f t="shared" si="8"/>
        <v>12332000</v>
      </c>
      <c r="GA6" s="29"/>
      <c r="GB6" s="29">
        <f>GB8+GB12+GB104+GB154</f>
        <v>21232305</v>
      </c>
      <c r="GC6" s="29">
        <f>GC8+GC12+GC104+GC154</f>
        <v>497470021</v>
      </c>
      <c r="GD6" s="29"/>
      <c r="GE6" s="29">
        <f aca="true" t="shared" si="9" ref="GE6:GP6">GE8+GE12+GE104+GE154</f>
        <v>526609905</v>
      </c>
      <c r="GF6" s="29">
        <f t="shared" si="9"/>
        <v>475299671</v>
      </c>
      <c r="GG6" s="29">
        <f t="shared" si="9"/>
        <v>461098387</v>
      </c>
      <c r="GH6" s="29">
        <f t="shared" si="9"/>
        <v>22416632</v>
      </c>
      <c r="GI6" s="29">
        <f t="shared" si="9"/>
        <v>65511518</v>
      </c>
      <c r="GJ6" s="29">
        <f t="shared" si="9"/>
        <v>4406414</v>
      </c>
      <c r="GK6" s="29">
        <f t="shared" si="9"/>
        <v>7255125</v>
      </c>
      <c r="GL6" s="29">
        <f t="shared" si="9"/>
        <v>4181414</v>
      </c>
      <c r="GM6" s="29">
        <f t="shared" si="9"/>
        <v>5991888</v>
      </c>
      <c r="GN6" s="29">
        <f t="shared" si="9"/>
        <v>4765414</v>
      </c>
      <c r="GO6" s="29">
        <f t="shared" si="9"/>
        <v>7912403</v>
      </c>
      <c r="GP6" s="29">
        <f t="shared" si="9"/>
        <v>8817108</v>
      </c>
      <c r="GQ6" s="29"/>
      <c r="GR6" s="29">
        <f>GR8+GR12+GR104+GR154</f>
        <v>44352102</v>
      </c>
      <c r="GS6" s="29">
        <f>GS8+GS12+GS104+GS154</f>
        <v>475470465</v>
      </c>
      <c r="GT6" s="29"/>
      <c r="GU6" s="29">
        <f aca="true" t="shared" si="10" ref="GU6:HD6">GU8+GU12+GU104+GU154</f>
        <v>426678051</v>
      </c>
      <c r="GV6" s="29">
        <f t="shared" si="10"/>
        <v>431546979</v>
      </c>
      <c r="GW6" s="29">
        <f t="shared" si="10"/>
        <v>402595385</v>
      </c>
      <c r="GX6" s="29">
        <f t="shared" si="10"/>
        <v>44210750</v>
      </c>
      <c r="GY6" s="29">
        <f t="shared" si="10"/>
        <v>24082666</v>
      </c>
      <c r="GZ6" s="29">
        <f t="shared" si="10"/>
        <v>1964414</v>
      </c>
      <c r="HA6" s="29">
        <f t="shared" si="10"/>
        <v>3939362</v>
      </c>
      <c r="HB6" s="29">
        <f t="shared" si="10"/>
        <v>38567536</v>
      </c>
      <c r="HC6" s="29">
        <f t="shared" si="10"/>
        <v>11554350</v>
      </c>
      <c r="HD6" s="29">
        <f t="shared" si="10"/>
        <v>3391536</v>
      </c>
      <c r="HE6" s="29"/>
      <c r="HF6" s="29">
        <f>HF8+HF12+HF104+HF154</f>
        <v>8588954</v>
      </c>
      <c r="HG6" s="29">
        <f>HG8+HG12+HG104+HG154</f>
        <v>614723305.12</v>
      </c>
      <c r="HH6" s="29"/>
      <c r="HI6" s="29">
        <f aca="true" t="shared" si="11" ref="HI6:HT6">HI8+HI12+HI104+HI154</f>
        <v>620469871</v>
      </c>
      <c r="HJ6" s="29">
        <f t="shared" si="11"/>
        <v>586167639</v>
      </c>
      <c r="HK6" s="29">
        <f t="shared" si="11"/>
        <v>573234623</v>
      </c>
      <c r="HL6" s="29">
        <f t="shared" si="11"/>
        <v>29171176.12</v>
      </c>
      <c r="HM6" s="29">
        <f t="shared" si="11"/>
        <v>47235248</v>
      </c>
      <c r="HN6" s="29">
        <f t="shared" si="11"/>
        <v>8932057.12</v>
      </c>
      <c r="HO6" s="29">
        <f t="shared" si="11"/>
        <v>14428127</v>
      </c>
      <c r="HP6" s="29">
        <f t="shared" si="11"/>
        <v>273536</v>
      </c>
      <c r="HQ6" s="29">
        <f t="shared" si="11"/>
        <v>4478088</v>
      </c>
      <c r="HR6" s="29">
        <f t="shared" si="11"/>
        <v>8471537</v>
      </c>
      <c r="HS6" s="29">
        <f t="shared" si="11"/>
        <v>10519165</v>
      </c>
      <c r="HT6" s="29">
        <f t="shared" si="11"/>
        <v>10878536</v>
      </c>
      <c r="HU6" s="29"/>
      <c r="HV6" s="29">
        <f>HV8+HV12+HV104+HV154</f>
        <v>17809868</v>
      </c>
      <c r="HW6" s="29">
        <f>HW8+HW12+HW104+HW154</f>
        <v>752907216</v>
      </c>
      <c r="HX6" s="29"/>
      <c r="HY6" s="29">
        <f aca="true" t="shared" si="12" ref="HY6:IH6">HY8+HY12+HY104+HY154</f>
        <v>899987172</v>
      </c>
      <c r="HZ6" s="29">
        <f t="shared" si="12"/>
        <v>646155144</v>
      </c>
      <c r="IA6" s="29">
        <f t="shared" si="12"/>
        <v>773905220</v>
      </c>
      <c r="IB6" s="29">
        <f t="shared" si="12"/>
        <v>106957242</v>
      </c>
      <c r="IC6" s="29">
        <f t="shared" si="12"/>
        <v>126081952</v>
      </c>
      <c r="ID6" s="29">
        <f t="shared" si="12"/>
        <v>68912000</v>
      </c>
      <c r="IE6" s="29">
        <f t="shared" si="12"/>
        <v>28827470</v>
      </c>
      <c r="IF6" s="29">
        <f t="shared" si="12"/>
        <v>16302536</v>
      </c>
      <c r="IG6" s="29">
        <f t="shared" si="12"/>
        <v>69480040</v>
      </c>
      <c r="IH6" s="29">
        <f t="shared" si="12"/>
        <v>21537536</v>
      </c>
      <c r="II6" s="29"/>
      <c r="IJ6" s="29"/>
      <c r="IK6" s="29">
        <f>IK8+IK12+IK104+IK154</f>
        <v>27774442</v>
      </c>
      <c r="IL6" s="29">
        <f>IL8+IL12+IL104+IL154</f>
        <v>501227739</v>
      </c>
      <c r="IM6" s="29"/>
      <c r="IN6" s="29">
        <f aca="true" t="shared" si="13" ref="IN6:IV6">IN8+IN12+IN104+IN154</f>
        <v>504449272</v>
      </c>
      <c r="IO6" s="29">
        <f t="shared" si="13"/>
        <v>471294426</v>
      </c>
      <c r="IP6" s="29">
        <f t="shared" si="13"/>
        <v>466019834</v>
      </c>
      <c r="IQ6" s="29">
        <f t="shared" si="13"/>
        <v>30343653</v>
      </c>
      <c r="IR6" s="29">
        <f t="shared" si="13"/>
        <v>38429438</v>
      </c>
      <c r="IS6" s="29">
        <f t="shared" si="13"/>
        <v>8116482</v>
      </c>
      <c r="IT6" s="29">
        <f t="shared" si="13"/>
        <v>13813118</v>
      </c>
      <c r="IU6" s="29">
        <f t="shared" si="13"/>
        <v>9105536</v>
      </c>
      <c r="IV6" s="29">
        <f t="shared" si="13"/>
        <v>10804553</v>
      </c>
    </row>
    <row r="7" spans="1:256" ht="15.75">
      <c r="A7" s="12"/>
      <c r="B7" s="33"/>
      <c r="C7" s="15"/>
      <c r="D7" s="15"/>
      <c r="E7" s="15"/>
      <c r="F7" s="15"/>
      <c r="G7" s="15"/>
      <c r="H7" s="15"/>
      <c r="I7" s="15"/>
      <c r="J7" s="15"/>
      <c r="K7" s="80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 customHeight="1">
      <c r="A8" s="5"/>
      <c r="B8" s="34" t="s">
        <v>21</v>
      </c>
      <c r="C8" s="8">
        <f>SUM(C9:C10)</f>
        <v>3699755000</v>
      </c>
      <c r="D8" s="8"/>
      <c r="E8" s="8">
        <f>SUM(E9:E10)</f>
        <v>3701956000</v>
      </c>
      <c r="F8" s="8"/>
      <c r="G8" s="8"/>
      <c r="H8" s="8"/>
      <c r="I8" s="8"/>
      <c r="J8" s="8"/>
      <c r="K8" s="81">
        <f aca="true" t="shared" si="14" ref="K8:K70">J8-I8</f>
        <v>0</v>
      </c>
      <c r="L8" s="8">
        <v>148766000</v>
      </c>
      <c r="M8" s="8">
        <v>163779000</v>
      </c>
      <c r="N8" s="8"/>
      <c r="O8" s="8">
        <v>134472000</v>
      </c>
      <c r="P8" s="8">
        <v>134375000</v>
      </c>
      <c r="Q8" s="8"/>
      <c r="R8" s="8"/>
      <c r="S8" s="8">
        <f>SUM(S9:S10)</f>
        <v>223828000</v>
      </c>
      <c r="T8" s="8"/>
      <c r="U8" s="8">
        <f>SUM(U9:U10)</f>
        <v>207689000</v>
      </c>
      <c r="V8" s="8">
        <v>179309000</v>
      </c>
      <c r="W8" s="8">
        <v>156609000</v>
      </c>
      <c r="X8" s="8">
        <f>SUM(X9:X10)</f>
        <v>88596000</v>
      </c>
      <c r="Y8" s="8">
        <v>51080000</v>
      </c>
      <c r="Z8" s="8">
        <v>7045000</v>
      </c>
      <c r="AA8" s="8">
        <v>8092000</v>
      </c>
      <c r="AB8" s="8">
        <v>3906000</v>
      </c>
      <c r="AC8" s="8">
        <v>4766000</v>
      </c>
      <c r="AD8" s="8">
        <v>8308000</v>
      </c>
      <c r="AE8" s="8">
        <v>9175000</v>
      </c>
      <c r="AF8" s="8">
        <v>5872000</v>
      </c>
      <c r="AG8" s="8">
        <v>7138000</v>
      </c>
      <c r="AH8" s="8">
        <v>1384000</v>
      </c>
      <c r="AI8" s="8">
        <v>1373000</v>
      </c>
      <c r="AJ8" s="8">
        <v>1043000</v>
      </c>
      <c r="AK8" s="8">
        <v>1141000</v>
      </c>
      <c r="AL8" s="8">
        <v>4979000</v>
      </c>
      <c r="AM8" s="8">
        <v>5803000</v>
      </c>
      <c r="AN8" s="8">
        <v>7168000</v>
      </c>
      <c r="AO8" s="8">
        <v>6348000</v>
      </c>
      <c r="AP8" s="8">
        <v>156000</v>
      </c>
      <c r="AQ8" s="8">
        <v>241000</v>
      </c>
      <c r="AR8" s="8"/>
      <c r="AS8" s="8"/>
      <c r="AT8" s="8">
        <v>4658000</v>
      </c>
      <c r="AU8" s="8"/>
      <c r="AV8" s="8">
        <v>7003000</v>
      </c>
      <c r="AW8" s="8">
        <f>SUM(AW9:AW10)</f>
        <v>462557000</v>
      </c>
      <c r="AX8" s="8"/>
      <c r="AY8" s="8">
        <f>SUM(AY9:AY10)</f>
        <v>450847000</v>
      </c>
      <c r="AZ8" s="8">
        <v>339180000</v>
      </c>
      <c r="BA8" s="8">
        <f>SUM(BA9:BA10)</f>
        <v>358899000</v>
      </c>
      <c r="BB8" s="8">
        <v>123377000</v>
      </c>
      <c r="BC8" s="8">
        <v>91948000</v>
      </c>
      <c r="BD8" s="8">
        <v>35236000</v>
      </c>
      <c r="BE8" s="8">
        <v>42132000</v>
      </c>
      <c r="BF8" s="8">
        <v>19465000</v>
      </c>
      <c r="BG8" s="8">
        <v>10881000</v>
      </c>
      <c r="BH8" s="8">
        <v>31478000</v>
      </c>
      <c r="BI8" s="8">
        <v>18778000</v>
      </c>
      <c r="BJ8" s="8">
        <v>5356000</v>
      </c>
      <c r="BK8" s="8">
        <v>4932000</v>
      </c>
      <c r="BL8" s="8">
        <v>31842000</v>
      </c>
      <c r="BM8" s="8"/>
      <c r="BN8" s="8">
        <v>15225000</v>
      </c>
      <c r="BO8" s="8">
        <f>SUM(BO9:BO10)</f>
        <v>315530000</v>
      </c>
      <c r="BP8" s="8"/>
      <c r="BQ8" s="8">
        <f>BQ9+BQ10</f>
        <v>345467000</v>
      </c>
      <c r="BR8" s="8">
        <v>258321000</v>
      </c>
      <c r="BS8" s="8">
        <v>268651000</v>
      </c>
      <c r="BT8" s="8">
        <v>57209000</v>
      </c>
      <c r="BU8" s="8">
        <v>76816000</v>
      </c>
      <c r="BV8" s="8">
        <v>8562000</v>
      </c>
      <c r="BW8" s="8">
        <v>7349000</v>
      </c>
      <c r="BX8" s="8">
        <v>16150000</v>
      </c>
      <c r="BY8" s="8">
        <v>17189000</v>
      </c>
      <c r="BZ8" s="8">
        <v>9841000</v>
      </c>
      <c r="CA8" s="8">
        <v>10712000</v>
      </c>
      <c r="CB8" s="8">
        <v>14962000</v>
      </c>
      <c r="CC8" s="8">
        <v>15158000</v>
      </c>
      <c r="CD8" s="8">
        <v>7184000</v>
      </c>
      <c r="CE8" s="8">
        <v>6605000</v>
      </c>
      <c r="CF8" s="8">
        <v>510000</v>
      </c>
      <c r="CG8" s="8"/>
      <c r="CH8" s="8">
        <v>19803000</v>
      </c>
      <c r="CI8" s="8">
        <f>SUM(CI9:CI10)</f>
        <v>494873000</v>
      </c>
      <c r="CJ8" s="8"/>
      <c r="CK8" s="8">
        <f>SUM(CK9:CK10)</f>
        <v>471386000</v>
      </c>
      <c r="CL8" s="8">
        <v>438952000</v>
      </c>
      <c r="CM8" s="8">
        <v>409001000</v>
      </c>
      <c r="CN8" s="8">
        <v>55921000</v>
      </c>
      <c r="CO8" s="8">
        <v>62385000</v>
      </c>
      <c r="CP8" s="8">
        <v>4070000</v>
      </c>
      <c r="CQ8" s="8">
        <v>3957000</v>
      </c>
      <c r="CR8" s="8">
        <v>8519000</v>
      </c>
      <c r="CS8" s="8">
        <v>7711000</v>
      </c>
      <c r="CT8" s="8">
        <v>4078000</v>
      </c>
      <c r="CU8" s="8">
        <v>5696000</v>
      </c>
      <c r="CV8" s="8">
        <v>12035000</v>
      </c>
      <c r="CW8" s="8">
        <v>14142000</v>
      </c>
      <c r="CX8" s="8">
        <v>27219000</v>
      </c>
      <c r="CY8" s="8"/>
      <c r="CZ8" s="8">
        <v>30879000</v>
      </c>
      <c r="DA8" s="8">
        <f>SUM(DA9:DA10)</f>
        <v>121633000</v>
      </c>
      <c r="DB8" s="8"/>
      <c r="DC8" s="8">
        <f>SUM(DC9:DC10)</f>
        <v>128180000</v>
      </c>
      <c r="DD8" s="8">
        <v>81849000</v>
      </c>
      <c r="DE8" s="8">
        <v>84661000</v>
      </c>
      <c r="DF8" s="8">
        <v>39784000</v>
      </c>
      <c r="DG8" s="8">
        <v>43519000</v>
      </c>
      <c r="DH8" s="8">
        <v>21756000</v>
      </c>
      <c r="DI8" s="8">
        <v>24409000</v>
      </c>
      <c r="DJ8" s="8">
        <v>8541000</v>
      </c>
      <c r="DK8" s="8">
        <v>8721000</v>
      </c>
      <c r="DL8" s="8">
        <v>9487000</v>
      </c>
      <c r="DM8" s="8"/>
      <c r="DN8" s="8">
        <v>10389000</v>
      </c>
      <c r="DO8" s="8">
        <f>SUM(DO9:DO10)</f>
        <v>149451000</v>
      </c>
      <c r="DP8" s="8"/>
      <c r="DQ8" s="8">
        <f>SUM(DQ9:DQ10)</f>
        <v>147947000</v>
      </c>
      <c r="DR8" s="8">
        <v>126784000</v>
      </c>
      <c r="DS8" s="8">
        <v>118554000</v>
      </c>
      <c r="DT8" s="8">
        <v>22667000</v>
      </c>
      <c r="DU8" s="8">
        <v>29393000</v>
      </c>
      <c r="DV8" s="8">
        <v>8777000</v>
      </c>
      <c r="DW8" s="8">
        <v>12564000</v>
      </c>
      <c r="DX8" s="8">
        <v>3649000</v>
      </c>
      <c r="DY8" s="8">
        <v>4329000</v>
      </c>
      <c r="DZ8" s="8">
        <v>2653000</v>
      </c>
      <c r="EA8" s="8">
        <v>3400000</v>
      </c>
      <c r="EB8" s="8">
        <v>3749000</v>
      </c>
      <c r="EC8" s="8">
        <v>4246000</v>
      </c>
      <c r="ED8" s="8">
        <v>3839000</v>
      </c>
      <c r="EE8" s="8"/>
      <c r="EF8" s="8">
        <v>4854000</v>
      </c>
      <c r="EG8" s="8">
        <f>SUM(EG9:EG10)</f>
        <v>89832000</v>
      </c>
      <c r="EH8" s="8"/>
      <c r="EI8" s="8">
        <f>SUM(EI9:EI10)</f>
        <v>83859000</v>
      </c>
      <c r="EJ8" s="8">
        <v>76972000</v>
      </c>
      <c r="EK8" s="8">
        <v>71619000</v>
      </c>
      <c r="EL8" s="8">
        <v>12860000</v>
      </c>
      <c r="EM8" s="8">
        <v>12240000</v>
      </c>
      <c r="EN8" s="8">
        <v>3279000</v>
      </c>
      <c r="EO8" s="8">
        <v>3292000</v>
      </c>
      <c r="EP8" s="8">
        <v>3566000</v>
      </c>
      <c r="EQ8" s="8">
        <v>3513000</v>
      </c>
      <c r="ER8" s="8">
        <v>6015000</v>
      </c>
      <c r="ES8" s="8"/>
      <c r="ET8" s="8">
        <v>5435000</v>
      </c>
      <c r="EU8" s="8">
        <f>SUM(EU9:EU10)</f>
        <v>225908000</v>
      </c>
      <c r="EV8" s="8"/>
      <c r="EW8" s="8">
        <f>SUM(EW9:EW10)</f>
        <v>218166000</v>
      </c>
      <c r="EX8" s="8">
        <v>166879000</v>
      </c>
      <c r="EY8" s="8">
        <v>171865000</v>
      </c>
      <c r="EZ8" s="8">
        <v>59029000</v>
      </c>
      <c r="FA8" s="8">
        <v>46301000</v>
      </c>
      <c r="FB8" s="8">
        <v>5514000</v>
      </c>
      <c r="FC8" s="8">
        <v>3906000</v>
      </c>
      <c r="FD8" s="8">
        <v>8711000</v>
      </c>
      <c r="FE8" s="8">
        <v>8311000</v>
      </c>
      <c r="FF8" s="8">
        <v>7674000</v>
      </c>
      <c r="FG8" s="8">
        <v>7242000</v>
      </c>
      <c r="FH8" s="8">
        <v>14956000</v>
      </c>
      <c r="FI8" s="8">
        <v>15124000</v>
      </c>
      <c r="FJ8" s="8">
        <v>22174000</v>
      </c>
      <c r="FK8" s="8"/>
      <c r="FL8" s="8">
        <v>11718000</v>
      </c>
      <c r="FM8" s="8">
        <f>SUM(FM9:FM10)</f>
        <v>226835000</v>
      </c>
      <c r="FN8" s="8"/>
      <c r="FO8" s="8">
        <f>SUM(FO9:FO10)</f>
        <v>223342000</v>
      </c>
      <c r="FP8" s="8">
        <v>192312000</v>
      </c>
      <c r="FQ8" s="8">
        <v>184973000</v>
      </c>
      <c r="FR8" s="8">
        <v>34523000</v>
      </c>
      <c r="FS8" s="8">
        <v>38369000</v>
      </c>
      <c r="FT8" s="8">
        <v>9409000</v>
      </c>
      <c r="FU8" s="8">
        <v>11392000</v>
      </c>
      <c r="FV8" s="8">
        <v>5533000</v>
      </c>
      <c r="FW8" s="8">
        <v>6065000</v>
      </c>
      <c r="FX8" s="8">
        <v>7249000</v>
      </c>
      <c r="FY8" s="8">
        <v>8429000</v>
      </c>
      <c r="FZ8" s="8">
        <v>12332000</v>
      </c>
      <c r="GA8" s="8"/>
      <c r="GB8" s="8">
        <v>12483000</v>
      </c>
      <c r="GC8" s="8">
        <f>SUM(GC9:GC10)</f>
        <v>161900000</v>
      </c>
      <c r="GD8" s="8"/>
      <c r="GE8" s="8">
        <f>SUM(GE9:GE10)</f>
        <v>155223000</v>
      </c>
      <c r="GF8" s="8">
        <v>140058000</v>
      </c>
      <c r="GG8" s="8">
        <v>132676000</v>
      </c>
      <c r="GH8" s="8">
        <v>21842000</v>
      </c>
      <c r="GI8" s="8">
        <v>22547000</v>
      </c>
      <c r="GJ8" s="8">
        <v>4321000</v>
      </c>
      <c r="GK8" s="8">
        <v>4500000</v>
      </c>
      <c r="GL8" s="8">
        <v>4096000</v>
      </c>
      <c r="GM8" s="8">
        <v>4069000</v>
      </c>
      <c r="GN8" s="8">
        <v>4680000</v>
      </c>
      <c r="GO8" s="8">
        <v>5017000</v>
      </c>
      <c r="GP8" s="8">
        <v>8745000</v>
      </c>
      <c r="GQ8" s="8"/>
      <c r="GR8" s="8">
        <v>8961000</v>
      </c>
      <c r="GS8" s="8">
        <f>SUM(GS9:GS10)</f>
        <v>121881000</v>
      </c>
      <c r="GT8" s="8"/>
      <c r="GU8" s="8">
        <f>SUM(GU9:GU10)</f>
        <v>116542000</v>
      </c>
      <c r="GV8" s="8">
        <v>108895000</v>
      </c>
      <c r="GW8" s="8">
        <v>102760000</v>
      </c>
      <c r="GX8" s="8">
        <v>12986000</v>
      </c>
      <c r="GY8" s="8">
        <v>13782000</v>
      </c>
      <c r="GZ8" s="8">
        <v>1879000</v>
      </c>
      <c r="HA8" s="8">
        <v>2104000</v>
      </c>
      <c r="HB8" s="8">
        <v>8304000</v>
      </c>
      <c r="HC8" s="8">
        <v>7950000</v>
      </c>
      <c r="HD8" s="8">
        <v>2803000</v>
      </c>
      <c r="HE8" s="8"/>
      <c r="HF8" s="8">
        <v>3728000</v>
      </c>
      <c r="HG8" s="8">
        <f>SUM(HG9:HG10)</f>
        <v>151473000</v>
      </c>
      <c r="HH8" s="8"/>
      <c r="HI8" s="8">
        <f>SUM(HI9:HI10)</f>
        <v>148333000</v>
      </c>
      <c r="HJ8" s="8">
        <v>125071000</v>
      </c>
      <c r="HK8" s="8">
        <v>116720000</v>
      </c>
      <c r="HL8" s="8">
        <v>26402000</v>
      </c>
      <c r="HM8" s="8">
        <v>31613000</v>
      </c>
      <c r="HN8" s="8">
        <v>8539000</v>
      </c>
      <c r="HO8" s="8">
        <v>10246000</v>
      </c>
      <c r="HP8" s="8"/>
      <c r="HQ8" s="8"/>
      <c r="HR8" s="8">
        <v>7973000</v>
      </c>
      <c r="HS8" s="8">
        <v>8926000</v>
      </c>
      <c r="HT8" s="8">
        <v>9890000</v>
      </c>
      <c r="HU8" s="8"/>
      <c r="HV8" s="8">
        <v>12441000</v>
      </c>
      <c r="HW8" s="8">
        <f>SUM(HW9:HW10)</f>
        <v>179539000</v>
      </c>
      <c r="HX8" s="8"/>
      <c r="HY8" s="8">
        <f>SUM(HY9:HY10)</f>
        <v>194538000</v>
      </c>
      <c r="HZ8" s="8">
        <v>122343000</v>
      </c>
      <c r="IA8" s="8">
        <v>134359000</v>
      </c>
      <c r="IB8" s="8">
        <v>57196000</v>
      </c>
      <c r="IC8" s="8">
        <v>60179000</v>
      </c>
      <c r="ID8" s="8">
        <v>20432000</v>
      </c>
      <c r="IE8" s="8">
        <v>21384000</v>
      </c>
      <c r="IF8" s="8">
        <v>15839000</v>
      </c>
      <c r="IG8" s="8">
        <v>16040000</v>
      </c>
      <c r="IH8" s="8">
        <v>20925000</v>
      </c>
      <c r="II8" s="8"/>
      <c r="IJ8" s="8"/>
      <c r="IK8" s="8">
        <v>22755000</v>
      </c>
      <c r="IL8" s="8">
        <f>SUM(IL9:IL10)</f>
        <v>166291000</v>
      </c>
      <c r="IM8" s="8"/>
      <c r="IN8" s="8">
        <f>SUM(IN9:IN10)</f>
        <v>162050000</v>
      </c>
      <c r="IO8" s="8">
        <v>142343000</v>
      </c>
      <c r="IP8" s="8">
        <v>136184000</v>
      </c>
      <c r="IQ8" s="8">
        <v>23948000</v>
      </c>
      <c r="IR8" s="8">
        <v>25866000</v>
      </c>
      <c r="IS8" s="8">
        <f>+IS12+IS104+IS154</f>
        <v>4058241</v>
      </c>
      <c r="IT8" s="8">
        <v>7929000</v>
      </c>
      <c r="IU8" s="8">
        <v>7392000</v>
      </c>
      <c r="IV8" s="8">
        <v>8443000</v>
      </c>
    </row>
    <row r="9" spans="1:256" ht="31.5">
      <c r="A9" s="2"/>
      <c r="B9" s="35" t="s">
        <v>18</v>
      </c>
      <c r="C9" s="7">
        <v>2994219000</v>
      </c>
      <c r="D9" s="7"/>
      <c r="E9" s="7">
        <v>3036402000</v>
      </c>
      <c r="F9" s="7"/>
      <c r="G9" s="7"/>
      <c r="H9" s="7"/>
      <c r="I9" s="7"/>
      <c r="J9" s="7"/>
      <c r="K9" s="80">
        <f t="shared" si="14"/>
        <v>0</v>
      </c>
      <c r="L9" s="7">
        <v>148766000</v>
      </c>
      <c r="M9" s="7">
        <v>163779000</v>
      </c>
      <c r="N9" s="7"/>
      <c r="O9" s="7">
        <v>134472000</v>
      </c>
      <c r="P9" s="7">
        <v>134375000</v>
      </c>
      <c r="Q9" s="7"/>
      <c r="R9" s="7"/>
      <c r="S9" s="7">
        <v>179309000</v>
      </c>
      <c r="T9" s="7"/>
      <c r="U9" s="7">
        <v>156609000</v>
      </c>
      <c r="V9" s="7">
        <v>179309000</v>
      </c>
      <c r="W9" s="7">
        <v>156609000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>
        <v>339180000</v>
      </c>
      <c r="AX9" s="7"/>
      <c r="AY9" s="7">
        <v>358899000</v>
      </c>
      <c r="AZ9" s="7">
        <v>339180000</v>
      </c>
      <c r="BA9" s="7">
        <v>358899000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>
        <v>258321000</v>
      </c>
      <c r="BP9" s="7"/>
      <c r="BQ9" s="7">
        <v>268651000</v>
      </c>
      <c r="BR9" s="7">
        <v>258321000</v>
      </c>
      <c r="BS9" s="7">
        <v>268651000</v>
      </c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>
        <v>438952000</v>
      </c>
      <c r="CJ9" s="7"/>
      <c r="CK9" s="7">
        <v>409001000</v>
      </c>
      <c r="CL9" s="7">
        <v>438952000</v>
      </c>
      <c r="CM9" s="7">
        <v>409001000</v>
      </c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>
        <v>81849000</v>
      </c>
      <c r="DB9" s="7"/>
      <c r="DC9" s="7">
        <v>84661000</v>
      </c>
      <c r="DD9" s="7">
        <v>81849000</v>
      </c>
      <c r="DE9" s="7">
        <v>84661000</v>
      </c>
      <c r="DF9" s="7"/>
      <c r="DG9" s="7"/>
      <c r="DH9" s="7"/>
      <c r="DI9" s="7"/>
      <c r="DJ9" s="7"/>
      <c r="DK9" s="7"/>
      <c r="DL9" s="7"/>
      <c r="DM9" s="7"/>
      <c r="DN9" s="7"/>
      <c r="DO9" s="7">
        <v>126784000</v>
      </c>
      <c r="DP9" s="7"/>
      <c r="DQ9" s="7">
        <v>118554000</v>
      </c>
      <c r="DR9" s="7">
        <v>126784000</v>
      </c>
      <c r="DS9" s="7">
        <v>118554000</v>
      </c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>
        <v>76972000</v>
      </c>
      <c r="EH9" s="7"/>
      <c r="EI9" s="7">
        <v>71619000</v>
      </c>
      <c r="EJ9" s="7">
        <v>76972000</v>
      </c>
      <c r="EK9" s="7">
        <v>71619000</v>
      </c>
      <c r="EL9" s="7"/>
      <c r="EM9" s="7"/>
      <c r="EN9" s="7"/>
      <c r="EO9" s="7"/>
      <c r="EP9" s="7"/>
      <c r="EQ9" s="7"/>
      <c r="ER9" s="7"/>
      <c r="ES9" s="7"/>
      <c r="ET9" s="7"/>
      <c r="EU9" s="7">
        <v>166879000</v>
      </c>
      <c r="EV9" s="7"/>
      <c r="EW9" s="7">
        <v>171865000</v>
      </c>
      <c r="EX9" s="7">
        <v>166879000</v>
      </c>
      <c r="EY9" s="7">
        <v>171865000</v>
      </c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>
        <v>192312000</v>
      </c>
      <c r="FN9" s="7"/>
      <c r="FO9" s="7">
        <v>184973000</v>
      </c>
      <c r="FP9" s="7">
        <v>192312000</v>
      </c>
      <c r="FQ9" s="7">
        <v>184973000</v>
      </c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>
        <v>140058000</v>
      </c>
      <c r="GD9" s="7"/>
      <c r="GE9" s="7">
        <v>132676000</v>
      </c>
      <c r="GF9" s="7">
        <v>140058000</v>
      </c>
      <c r="GG9" s="7">
        <v>132676000</v>
      </c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>
        <v>108895000</v>
      </c>
      <c r="GT9" s="7"/>
      <c r="GU9" s="7">
        <v>102760000</v>
      </c>
      <c r="GV9" s="7">
        <v>108895000</v>
      </c>
      <c r="GW9" s="7">
        <v>102760000</v>
      </c>
      <c r="GX9" s="7"/>
      <c r="GY9" s="7"/>
      <c r="GZ9" s="7"/>
      <c r="HA9" s="7"/>
      <c r="HB9" s="7"/>
      <c r="HC9" s="7"/>
      <c r="HD9" s="7"/>
      <c r="HE9" s="7"/>
      <c r="HF9" s="7"/>
      <c r="HG9" s="7">
        <v>125071000</v>
      </c>
      <c r="HH9" s="7"/>
      <c r="HI9" s="7">
        <v>116720000</v>
      </c>
      <c r="HJ9" s="7">
        <v>125071000</v>
      </c>
      <c r="HK9" s="7">
        <v>116720000</v>
      </c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>
        <v>122343000</v>
      </c>
      <c r="HX9" s="7"/>
      <c r="HY9" s="7">
        <v>134359000</v>
      </c>
      <c r="HZ9" s="7">
        <v>122343000</v>
      </c>
      <c r="IA9" s="7">
        <v>134359000</v>
      </c>
      <c r="IB9" s="7"/>
      <c r="IC9" s="7"/>
      <c r="ID9" s="7"/>
      <c r="IE9" s="7"/>
      <c r="IF9" s="7"/>
      <c r="IG9" s="7"/>
      <c r="IH9" s="7"/>
      <c r="II9" s="7"/>
      <c r="IJ9" s="7"/>
      <c r="IK9" s="7"/>
      <c r="IL9" s="7">
        <v>142343000</v>
      </c>
      <c r="IM9" s="7"/>
      <c r="IN9" s="7">
        <v>136184000</v>
      </c>
      <c r="IO9" s="7">
        <v>142343000</v>
      </c>
      <c r="IP9" s="7">
        <v>136184000</v>
      </c>
      <c r="IQ9" s="7"/>
      <c r="IR9" s="7"/>
      <c r="IS9" s="7"/>
      <c r="IT9" s="7"/>
      <c r="IU9" s="7"/>
      <c r="IV9" s="7"/>
    </row>
    <row r="10" spans="1:256" ht="15.75" customHeight="1">
      <c r="A10" s="2"/>
      <c r="B10" s="35" t="s">
        <v>17</v>
      </c>
      <c r="C10" s="7">
        <v>705536000</v>
      </c>
      <c r="D10" s="7"/>
      <c r="E10" s="7">
        <v>665554000</v>
      </c>
      <c r="F10" s="7"/>
      <c r="G10" s="7"/>
      <c r="H10" s="7"/>
      <c r="I10" s="7"/>
      <c r="J10" s="7"/>
      <c r="K10" s="80">
        <f t="shared" si="14"/>
        <v>0</v>
      </c>
      <c r="L10" s="7"/>
      <c r="M10" s="7"/>
      <c r="N10" s="7"/>
      <c r="O10" s="7"/>
      <c r="P10" s="7"/>
      <c r="Q10" s="7"/>
      <c r="R10" s="7"/>
      <c r="S10" s="7">
        <v>44519000</v>
      </c>
      <c r="T10" s="7"/>
      <c r="U10" s="7">
        <v>51080000</v>
      </c>
      <c r="V10" s="7"/>
      <c r="W10" s="7"/>
      <c r="X10" s="7">
        <f>SUM(Z10:AT10)</f>
        <v>88596000</v>
      </c>
      <c r="Y10" s="7">
        <v>51080000</v>
      </c>
      <c r="Z10" s="7">
        <v>7045000</v>
      </c>
      <c r="AA10" s="7">
        <v>8092000</v>
      </c>
      <c r="AB10" s="7">
        <v>3906000</v>
      </c>
      <c r="AC10" s="7">
        <v>4766000</v>
      </c>
      <c r="AD10" s="7">
        <v>8308000</v>
      </c>
      <c r="AE10" s="7">
        <v>9175000</v>
      </c>
      <c r="AF10" s="7">
        <v>5872000</v>
      </c>
      <c r="AG10" s="7">
        <v>7138000</v>
      </c>
      <c r="AH10" s="7">
        <v>1384000</v>
      </c>
      <c r="AI10" s="7">
        <v>1373000</v>
      </c>
      <c r="AJ10" s="7">
        <v>1043000</v>
      </c>
      <c r="AK10" s="7">
        <v>1141000</v>
      </c>
      <c r="AL10" s="7">
        <v>4979000</v>
      </c>
      <c r="AM10" s="7">
        <v>5803000</v>
      </c>
      <c r="AN10" s="7">
        <v>7168000</v>
      </c>
      <c r="AO10" s="7">
        <v>6348000</v>
      </c>
      <c r="AP10" s="7">
        <v>156000</v>
      </c>
      <c r="AQ10" s="7">
        <v>241000</v>
      </c>
      <c r="AR10" s="7"/>
      <c r="AS10" s="7"/>
      <c r="AT10" s="7">
        <v>4658000</v>
      </c>
      <c r="AU10" s="7"/>
      <c r="AV10" s="7">
        <v>7003000</v>
      </c>
      <c r="AW10" s="7">
        <v>123377000</v>
      </c>
      <c r="AX10" s="7"/>
      <c r="AY10" s="7">
        <v>91948000</v>
      </c>
      <c r="AZ10" s="7"/>
      <c r="BA10" s="7"/>
      <c r="BB10" s="7">
        <f>SUM(BD10:BL10)</f>
        <v>200100000</v>
      </c>
      <c r="BC10" s="7">
        <f>BE10+BG10+BI10+BK10+BN10</f>
        <v>91948000</v>
      </c>
      <c r="BD10" s="7">
        <v>35236000</v>
      </c>
      <c r="BE10" s="7">
        <v>42132000</v>
      </c>
      <c r="BF10" s="7">
        <v>19465000</v>
      </c>
      <c r="BG10" s="7">
        <v>10881000</v>
      </c>
      <c r="BH10" s="7">
        <v>31478000</v>
      </c>
      <c r="BI10" s="7">
        <v>18778000</v>
      </c>
      <c r="BJ10" s="7">
        <v>5356000</v>
      </c>
      <c r="BK10" s="7">
        <v>4932000</v>
      </c>
      <c r="BL10" s="7">
        <v>31842000</v>
      </c>
      <c r="BM10" s="7"/>
      <c r="BN10" s="7">
        <v>15225000</v>
      </c>
      <c r="BO10" s="7">
        <v>57209000</v>
      </c>
      <c r="BP10" s="7"/>
      <c r="BQ10" s="7">
        <v>76816000</v>
      </c>
      <c r="BR10" s="7"/>
      <c r="BS10" s="7"/>
      <c r="BT10" s="7">
        <f>SUM(BV10:CF10)</f>
        <v>114222000</v>
      </c>
      <c r="BU10" s="7">
        <f>BW10+BY10+CA10+CC10+CE10+CH10</f>
        <v>76816000</v>
      </c>
      <c r="BV10" s="7">
        <v>8562000</v>
      </c>
      <c r="BW10" s="7">
        <v>7349000</v>
      </c>
      <c r="BX10" s="7">
        <v>16150000</v>
      </c>
      <c r="BY10" s="7">
        <v>17189000</v>
      </c>
      <c r="BZ10" s="7">
        <v>9841000</v>
      </c>
      <c r="CA10" s="7">
        <v>10712000</v>
      </c>
      <c r="CB10" s="7">
        <v>14962000</v>
      </c>
      <c r="CC10" s="7">
        <v>15158000</v>
      </c>
      <c r="CD10" s="7">
        <v>7184000</v>
      </c>
      <c r="CE10" s="7">
        <v>6605000</v>
      </c>
      <c r="CF10" s="7">
        <v>510000</v>
      </c>
      <c r="CG10" s="7"/>
      <c r="CH10" s="7">
        <v>19803000</v>
      </c>
      <c r="CI10" s="7">
        <v>55921000</v>
      </c>
      <c r="CJ10" s="7"/>
      <c r="CK10" s="7">
        <v>62385000</v>
      </c>
      <c r="CL10" s="7"/>
      <c r="CM10" s="7"/>
      <c r="CN10" s="7">
        <f>SUM(CP10:CX10)</f>
        <v>87427000</v>
      </c>
      <c r="CO10" s="7">
        <f>CQ10+CS10+CU10+CW10+CZ10</f>
        <v>62385000</v>
      </c>
      <c r="CP10" s="7">
        <v>4070000</v>
      </c>
      <c r="CQ10" s="7">
        <v>3957000</v>
      </c>
      <c r="CR10" s="7">
        <v>8519000</v>
      </c>
      <c r="CS10" s="7">
        <v>7711000</v>
      </c>
      <c r="CT10" s="7">
        <v>4078000</v>
      </c>
      <c r="CU10" s="7">
        <v>5696000</v>
      </c>
      <c r="CV10" s="7">
        <v>12035000</v>
      </c>
      <c r="CW10" s="7">
        <v>14142000</v>
      </c>
      <c r="CX10" s="7">
        <v>27219000</v>
      </c>
      <c r="CY10" s="7"/>
      <c r="CZ10" s="7">
        <v>30879000</v>
      </c>
      <c r="DA10" s="7">
        <v>39784000</v>
      </c>
      <c r="DB10" s="7"/>
      <c r="DC10" s="7">
        <v>43519000</v>
      </c>
      <c r="DD10" s="7"/>
      <c r="DE10" s="7"/>
      <c r="DF10" s="7">
        <f>SUM(DH10:DL10)</f>
        <v>72914000</v>
      </c>
      <c r="DG10" s="7">
        <f>DI10+DK10+DN10</f>
        <v>43519000</v>
      </c>
      <c r="DH10" s="7">
        <v>21756000</v>
      </c>
      <c r="DI10" s="7">
        <v>24409000</v>
      </c>
      <c r="DJ10" s="7">
        <v>8541000</v>
      </c>
      <c r="DK10" s="7">
        <v>8721000</v>
      </c>
      <c r="DL10" s="7">
        <v>9487000</v>
      </c>
      <c r="DM10" s="7"/>
      <c r="DN10" s="7">
        <v>10389000</v>
      </c>
      <c r="DO10" s="7">
        <v>22667000</v>
      </c>
      <c r="DP10" s="7"/>
      <c r="DQ10" s="7">
        <v>29393000</v>
      </c>
      <c r="DR10" s="7"/>
      <c r="DS10" s="7"/>
      <c r="DT10" s="7">
        <f>SUM(DV10:ED10)</f>
        <v>47206000</v>
      </c>
      <c r="DU10" s="7">
        <f>DW10+DY10+EA10+EC10+EF10</f>
        <v>29393000</v>
      </c>
      <c r="DV10" s="7">
        <v>8777000</v>
      </c>
      <c r="DW10" s="7">
        <v>12564000</v>
      </c>
      <c r="DX10" s="7">
        <v>3649000</v>
      </c>
      <c r="DY10" s="7">
        <v>4329000</v>
      </c>
      <c r="DZ10" s="7">
        <v>2653000</v>
      </c>
      <c r="EA10" s="7">
        <v>3400000</v>
      </c>
      <c r="EB10" s="7">
        <v>3749000</v>
      </c>
      <c r="EC10" s="7">
        <v>4246000</v>
      </c>
      <c r="ED10" s="7">
        <v>3839000</v>
      </c>
      <c r="EE10" s="7"/>
      <c r="EF10" s="7">
        <v>4854000</v>
      </c>
      <c r="EG10" s="7">
        <v>12860000</v>
      </c>
      <c r="EH10" s="7"/>
      <c r="EI10" s="7">
        <v>12240000</v>
      </c>
      <c r="EJ10" s="7"/>
      <c r="EK10" s="7"/>
      <c r="EL10" s="7">
        <f>SUM(EN10:ER10)</f>
        <v>19665000</v>
      </c>
      <c r="EM10" s="7">
        <f>EO10+EQ10+ET10</f>
        <v>12240000</v>
      </c>
      <c r="EN10" s="7">
        <v>3279000</v>
      </c>
      <c r="EO10" s="7">
        <v>3292000</v>
      </c>
      <c r="EP10" s="7">
        <v>3566000</v>
      </c>
      <c r="EQ10" s="7">
        <v>3513000</v>
      </c>
      <c r="ER10" s="7">
        <v>6015000</v>
      </c>
      <c r="ES10" s="7"/>
      <c r="ET10" s="7">
        <v>5435000</v>
      </c>
      <c r="EU10" s="7">
        <v>59029000</v>
      </c>
      <c r="EV10" s="7"/>
      <c r="EW10" s="7">
        <v>46301000</v>
      </c>
      <c r="EX10" s="7"/>
      <c r="EY10" s="7"/>
      <c r="EZ10" s="7">
        <f>SUM(FB10:FJ10)</f>
        <v>93612000</v>
      </c>
      <c r="FA10" s="7">
        <f>FC10+FE10+FG10+FI10+FL10</f>
        <v>46301000</v>
      </c>
      <c r="FB10" s="7">
        <v>5514000</v>
      </c>
      <c r="FC10" s="7">
        <v>3906000</v>
      </c>
      <c r="FD10" s="7">
        <v>8711000</v>
      </c>
      <c r="FE10" s="7">
        <v>8311000</v>
      </c>
      <c r="FF10" s="7">
        <v>7674000</v>
      </c>
      <c r="FG10" s="7">
        <v>7242000</v>
      </c>
      <c r="FH10" s="7">
        <v>14956000</v>
      </c>
      <c r="FI10" s="7">
        <v>15124000</v>
      </c>
      <c r="FJ10" s="7">
        <v>22174000</v>
      </c>
      <c r="FK10" s="7"/>
      <c r="FL10" s="7">
        <v>11718000</v>
      </c>
      <c r="FM10" s="7">
        <v>34523000</v>
      </c>
      <c r="FN10" s="7"/>
      <c r="FO10" s="7">
        <v>38369000</v>
      </c>
      <c r="FP10" s="7"/>
      <c r="FQ10" s="7"/>
      <c r="FR10" s="7">
        <f>SUM(FT10:FZ10)</f>
        <v>60409000</v>
      </c>
      <c r="FS10" s="7">
        <f>FU10+FW10+FY10+GB10</f>
        <v>38369000</v>
      </c>
      <c r="FT10" s="7">
        <v>9409000</v>
      </c>
      <c r="FU10" s="7">
        <v>11392000</v>
      </c>
      <c r="FV10" s="7">
        <v>5533000</v>
      </c>
      <c r="FW10" s="7">
        <v>6065000</v>
      </c>
      <c r="FX10" s="7">
        <v>7249000</v>
      </c>
      <c r="FY10" s="7">
        <v>8429000</v>
      </c>
      <c r="FZ10" s="7">
        <v>12332000</v>
      </c>
      <c r="GA10" s="7"/>
      <c r="GB10" s="7">
        <v>12483000</v>
      </c>
      <c r="GC10" s="7">
        <v>21842000</v>
      </c>
      <c r="GD10" s="7"/>
      <c r="GE10" s="7">
        <v>22547000</v>
      </c>
      <c r="GF10" s="7"/>
      <c r="GG10" s="7"/>
      <c r="GH10" s="7">
        <f>SUM(GJ10:GP10)</f>
        <v>35428000</v>
      </c>
      <c r="GI10" s="7">
        <f>GK10+GM10+GO10+GR10</f>
        <v>22547000</v>
      </c>
      <c r="GJ10" s="7">
        <v>4321000</v>
      </c>
      <c r="GK10" s="7">
        <v>4500000</v>
      </c>
      <c r="GL10" s="7">
        <v>4096000</v>
      </c>
      <c r="GM10" s="7">
        <v>4069000</v>
      </c>
      <c r="GN10" s="7">
        <v>4680000</v>
      </c>
      <c r="GO10" s="7">
        <v>5017000</v>
      </c>
      <c r="GP10" s="7">
        <v>8745000</v>
      </c>
      <c r="GQ10" s="7"/>
      <c r="GR10" s="7">
        <v>8961000</v>
      </c>
      <c r="GS10" s="7">
        <v>12986000</v>
      </c>
      <c r="GT10" s="7"/>
      <c r="GU10" s="7">
        <v>13782000</v>
      </c>
      <c r="GV10" s="7"/>
      <c r="GW10" s="7"/>
      <c r="GX10" s="7">
        <f>SUM(GZ10:HD10)</f>
        <v>23040000</v>
      </c>
      <c r="GY10" s="7">
        <f>HA10+HC10+HF10</f>
        <v>13782000</v>
      </c>
      <c r="GZ10" s="7">
        <v>1879000</v>
      </c>
      <c r="HA10" s="7">
        <v>2104000</v>
      </c>
      <c r="HB10" s="7">
        <v>8304000</v>
      </c>
      <c r="HC10" s="7">
        <v>7950000</v>
      </c>
      <c r="HD10" s="7">
        <v>2803000</v>
      </c>
      <c r="HE10" s="7"/>
      <c r="HF10" s="7">
        <v>3728000</v>
      </c>
      <c r="HG10" s="7">
        <v>26402000</v>
      </c>
      <c r="HH10" s="7"/>
      <c r="HI10" s="7">
        <v>31613000</v>
      </c>
      <c r="HJ10" s="7"/>
      <c r="HK10" s="7"/>
      <c r="HL10" s="7">
        <f>SUM(HN10:HT10)</f>
        <v>45574000</v>
      </c>
      <c r="HM10" s="7">
        <f>HO10+HS10+HV10</f>
        <v>31613000</v>
      </c>
      <c r="HN10" s="7">
        <v>8539000</v>
      </c>
      <c r="HO10" s="7">
        <v>10246000</v>
      </c>
      <c r="HP10" s="7"/>
      <c r="HQ10" s="7"/>
      <c r="HR10" s="7">
        <v>7973000</v>
      </c>
      <c r="HS10" s="7">
        <v>8926000</v>
      </c>
      <c r="HT10" s="7">
        <v>9890000</v>
      </c>
      <c r="HU10" s="7"/>
      <c r="HV10" s="7">
        <v>12441000</v>
      </c>
      <c r="HW10" s="7">
        <v>57196000</v>
      </c>
      <c r="HX10" s="7"/>
      <c r="HY10" s="7">
        <v>60179000</v>
      </c>
      <c r="HZ10" s="7"/>
      <c r="IA10" s="7"/>
      <c r="IB10" s="7">
        <f>SUM(ID10:IH10)</f>
        <v>94620000</v>
      </c>
      <c r="IC10" s="7">
        <f>IE10+IG10+IK10</f>
        <v>60179000</v>
      </c>
      <c r="ID10" s="7">
        <v>20432000</v>
      </c>
      <c r="IE10" s="7">
        <v>21384000</v>
      </c>
      <c r="IF10" s="7">
        <v>15839000</v>
      </c>
      <c r="IG10" s="7">
        <v>16040000</v>
      </c>
      <c r="IH10" s="7">
        <v>20925000</v>
      </c>
      <c r="II10" s="7"/>
      <c r="IJ10" s="7"/>
      <c r="IK10" s="7">
        <v>22755000</v>
      </c>
      <c r="IL10" s="7">
        <v>23948000</v>
      </c>
      <c r="IM10" s="7"/>
      <c r="IN10" s="7">
        <v>25866000</v>
      </c>
      <c r="IO10" s="7"/>
      <c r="IP10" s="7"/>
      <c r="IQ10" s="7">
        <f>SUM(#REF!)</f>
        <v>40320000</v>
      </c>
      <c r="IR10" s="7">
        <f>IT10+IV10+#REF!</f>
        <v>25866000</v>
      </c>
      <c r="IS10" s="7">
        <v>8170000</v>
      </c>
      <c r="IT10" s="7">
        <v>7929000</v>
      </c>
      <c r="IU10" s="7">
        <v>7392000</v>
      </c>
      <c r="IV10" s="7">
        <v>8443000</v>
      </c>
    </row>
    <row r="11" spans="1:256" ht="15.75">
      <c r="A11" s="2"/>
      <c r="B11" s="36"/>
      <c r="C11" s="14"/>
      <c r="D11" s="14"/>
      <c r="E11" s="14"/>
      <c r="F11" s="14"/>
      <c r="G11" s="14"/>
      <c r="H11" s="14"/>
      <c r="I11" s="14"/>
      <c r="J11" s="14"/>
      <c r="K11" s="80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6.5" customHeight="1">
      <c r="A12" s="2"/>
      <c r="B12" s="37" t="s">
        <v>25</v>
      </c>
      <c r="C12" s="17">
        <f>SUM(C13:C102)</f>
        <v>5411278942</v>
      </c>
      <c r="D12" s="17">
        <f>SUM(D13:D102)</f>
        <v>1676576954</v>
      </c>
      <c r="E12" s="17">
        <v>4789332480</v>
      </c>
      <c r="F12" s="17">
        <f>SUM(F14:F102)</f>
        <v>91262746</v>
      </c>
      <c r="G12" s="17"/>
      <c r="H12" s="17"/>
      <c r="I12" s="17">
        <v>1406780244</v>
      </c>
      <c r="J12" s="17">
        <f>SUM(J13:J55)</f>
        <v>1424140844</v>
      </c>
      <c r="K12" s="81">
        <f t="shared" si="14"/>
        <v>17360600</v>
      </c>
      <c r="L12" s="17">
        <v>561630703</v>
      </c>
      <c r="M12" s="17">
        <f>SUM(M13:M56)</f>
        <v>913559905</v>
      </c>
      <c r="N12" s="17"/>
      <c r="O12" s="17">
        <v>121911612</v>
      </c>
      <c r="P12" s="17">
        <f>SUM(P13:P55)</f>
        <v>96759638</v>
      </c>
      <c r="Q12" s="17"/>
      <c r="R12" s="17"/>
      <c r="S12" s="17">
        <f>SUM(S13:S102)</f>
        <v>681118122</v>
      </c>
      <c r="T12" s="17"/>
      <c r="U12" s="17">
        <f>SUM(U13:U56)</f>
        <v>651718313</v>
      </c>
      <c r="V12" s="17">
        <f>SUM(V13:V102)</f>
        <v>680776773</v>
      </c>
      <c r="W12" s="17">
        <f>SUM(W13:W55)</f>
        <v>625877594</v>
      </c>
      <c r="X12" s="17">
        <f>SUM(X13:X102)</f>
        <v>341349</v>
      </c>
      <c r="Y12" s="17">
        <f>SUM(Y13:Y56)</f>
        <v>25578258</v>
      </c>
      <c r="Z12" s="17">
        <f>SUM(Z13:Z102)</f>
        <v>0</v>
      </c>
      <c r="AA12" s="17">
        <f>SUM(AA13:AA56)</f>
        <v>1909871</v>
      </c>
      <c r="AB12" s="17">
        <f>SUM(AB13:AB102)</f>
        <v>0</v>
      </c>
      <c r="AC12" s="17">
        <f>SUM(AC13:AC56)</f>
        <v>1278495</v>
      </c>
      <c r="AD12" s="17">
        <f>SUM(AD13:AD102)</f>
        <v>201349</v>
      </c>
      <c r="AE12" s="17">
        <f>SUM(AE13:AE56)</f>
        <v>2838412</v>
      </c>
      <c r="AF12" s="17">
        <f>SUM(AF13:AF102)</f>
        <v>0</v>
      </c>
      <c r="AG12" s="17">
        <f>SUM(AG13:AG56)</f>
        <v>2074114</v>
      </c>
      <c r="AH12" s="17">
        <f>SUM(AH13:AH102)</f>
        <v>0</v>
      </c>
      <c r="AI12" s="17">
        <f>SUM(AI13:AI56)</f>
        <v>2281694</v>
      </c>
      <c r="AJ12" s="17">
        <f>SUM(AJ13:AJ102)</f>
        <v>70000</v>
      </c>
      <c r="AK12" s="17">
        <f>SUM(AK13:AK56)</f>
        <v>1295251</v>
      </c>
      <c r="AL12" s="17">
        <f>SUM(AL13:AL102)</f>
        <v>0</v>
      </c>
      <c r="AM12" s="17">
        <f>SUM(AM13:AM56)</f>
        <v>2921113</v>
      </c>
      <c r="AN12" s="17">
        <f>SUM(AN13:AN102)</f>
        <v>70000</v>
      </c>
      <c r="AO12" s="17">
        <f>SUM(AO13:AO56)</f>
        <v>2694183</v>
      </c>
      <c r="AP12" s="17">
        <f>SUM(AP13:AP102)</f>
        <v>0</v>
      </c>
      <c r="AQ12" s="17">
        <f>SUM(AQ13:AQ56)</f>
        <v>2469737</v>
      </c>
      <c r="AR12" s="17">
        <f>SUM(AR13:AR102)</f>
        <v>0</v>
      </c>
      <c r="AS12" s="17">
        <f>SUM(AS13:AS56)</f>
        <v>3867819</v>
      </c>
      <c r="AT12" s="17">
        <f>SUM(AT13:AT102)</f>
        <v>0</v>
      </c>
      <c r="AU12" s="17"/>
      <c r="AV12" s="17">
        <f>SUM(AV13:AV56)</f>
        <v>2210030</v>
      </c>
      <c r="AW12" s="17">
        <f>SUM(AW13:AW102)</f>
        <v>131856660</v>
      </c>
      <c r="AX12" s="17"/>
      <c r="AY12" s="17">
        <f>SUM(AY13:AY56)</f>
        <v>107591611</v>
      </c>
      <c r="AZ12" s="17">
        <f>SUM(AZ13:AZ102)</f>
        <v>119618252</v>
      </c>
      <c r="BA12" s="17">
        <f>SUM(BA13:BA56)</f>
        <v>68251928</v>
      </c>
      <c r="BB12" s="17">
        <f>SUM(BB13:BB102)</f>
        <v>12238408</v>
      </c>
      <c r="BC12" s="17">
        <f>SUM(BC13:BC56)</f>
        <v>39339683</v>
      </c>
      <c r="BD12" s="17">
        <f>SUM(BD13:BD102)</f>
        <v>8897686</v>
      </c>
      <c r="BE12" s="17">
        <f>SUM(BE13:BE56)</f>
        <v>16497093</v>
      </c>
      <c r="BF12" s="17">
        <f>SUM(BF13:BF102)</f>
        <v>929987</v>
      </c>
      <c r="BG12" s="17">
        <f>SUM(BG13:BG56)</f>
        <v>5999004</v>
      </c>
      <c r="BH12" s="17">
        <f>SUM(BH13:BH102)</f>
        <v>335735</v>
      </c>
      <c r="BI12" s="17">
        <f>SUM(BI13:BI56)</f>
        <v>7221379</v>
      </c>
      <c r="BJ12" s="17">
        <f>SUM(BJ13:BJ102)</f>
        <v>75000</v>
      </c>
      <c r="BK12" s="17">
        <f>SUM(BK13:BK56)</f>
        <v>2077352</v>
      </c>
      <c r="BL12" s="17">
        <f>SUM(BL13:BL102)</f>
        <v>2000000</v>
      </c>
      <c r="BM12" s="17"/>
      <c r="BN12" s="17">
        <f>SUM(BN13:BN56)</f>
        <v>7544855</v>
      </c>
      <c r="BO12" s="17">
        <f>SUM(BO13:BO102)</f>
        <v>71973948</v>
      </c>
      <c r="BP12" s="17"/>
      <c r="BQ12" s="17">
        <f>SUM(BQ13:BQ56)</f>
        <v>169998942</v>
      </c>
      <c r="BR12" s="17">
        <f>SUM(BR13:BR102)</f>
        <v>37349651</v>
      </c>
      <c r="BS12" s="17">
        <f>SUM(BS13:BS56)</f>
        <v>103855650</v>
      </c>
      <c r="BT12" s="17">
        <f>SUM(BT13:BT102)</f>
        <v>34624297</v>
      </c>
      <c r="BU12" s="17">
        <f>SUM(BU13:BU56)</f>
        <v>66143292</v>
      </c>
      <c r="BV12" s="17">
        <f>SUM(BV13:BV102)</f>
        <v>980000</v>
      </c>
      <c r="BW12" s="17">
        <f>SUM(BW13:BW56)</f>
        <v>7966293</v>
      </c>
      <c r="BX12" s="17">
        <f>SUM(BX13:BX102)</f>
        <v>980000</v>
      </c>
      <c r="BY12" s="17">
        <f>SUM(BY13:BY56)</f>
        <v>4356439</v>
      </c>
      <c r="BZ12" s="17">
        <f>SUM(BZ13:BZ102)</f>
        <v>980000</v>
      </c>
      <c r="CA12" s="17">
        <f>SUM(CA13:CA56)</f>
        <v>3421536</v>
      </c>
      <c r="CB12" s="17">
        <f>SUM(CB13:CB102)</f>
        <v>980000</v>
      </c>
      <c r="CC12" s="17">
        <f>SUM(CC13:CC56)</f>
        <v>3883634</v>
      </c>
      <c r="CD12" s="17">
        <f>SUM(CD13:CD102)</f>
        <v>980000</v>
      </c>
      <c r="CE12" s="17">
        <f>SUM(CE13:CE56)</f>
        <v>3825289</v>
      </c>
      <c r="CF12" s="17">
        <f>SUM(CF13:CF102)</f>
        <v>29724297</v>
      </c>
      <c r="CG12" s="17"/>
      <c r="CH12" s="17">
        <f>SUM(CH13:CH56)</f>
        <v>42690101</v>
      </c>
      <c r="CI12" s="17">
        <f>SUM(CI13:CI102)</f>
        <v>125953647</v>
      </c>
      <c r="CJ12" s="17"/>
      <c r="CK12" s="17">
        <f>SUM(CK13:CK56)</f>
        <v>136259653</v>
      </c>
      <c r="CL12" s="17">
        <f>SUM(CL13:CL102)</f>
        <v>57871948</v>
      </c>
      <c r="CM12" s="17">
        <f>SUM(CM13:CM56)</f>
        <v>64982051</v>
      </c>
      <c r="CN12" s="17">
        <f>SUM(CN13:CN102)</f>
        <v>68081699</v>
      </c>
      <c r="CO12" s="17">
        <f>SUM(CO13:CO56)</f>
        <v>71277602</v>
      </c>
      <c r="CP12" s="17">
        <f>SUM(CP13:CP102)</f>
        <v>0</v>
      </c>
      <c r="CQ12" s="17">
        <f>SUM(CQ13:CQ56)</f>
        <v>1218455</v>
      </c>
      <c r="CR12" s="17">
        <f>SUM(CR13:CR102)</f>
        <v>100000</v>
      </c>
      <c r="CS12" s="17">
        <f>SUM(CS13:CS56)</f>
        <v>835219</v>
      </c>
      <c r="CT12" s="17">
        <f>SUM(CT13:CT102)</f>
        <v>0</v>
      </c>
      <c r="CU12" s="17">
        <f>SUM(CU13:CU56)</f>
        <v>4064771</v>
      </c>
      <c r="CV12" s="17">
        <f>SUM(CV13:CV102)</f>
        <v>1140000</v>
      </c>
      <c r="CW12" s="17">
        <f>SUM(CW13:CW56)</f>
        <v>3217917</v>
      </c>
      <c r="CX12" s="17">
        <f>SUM(CX13:CX102)</f>
        <v>66841699</v>
      </c>
      <c r="CY12" s="17"/>
      <c r="CZ12" s="17">
        <f>SUM(CZ13:CZ56)</f>
        <v>61941240</v>
      </c>
      <c r="DA12" s="17">
        <f>SUM(DA13:DA102)</f>
        <v>127772893</v>
      </c>
      <c r="DB12" s="17"/>
      <c r="DC12" s="17">
        <f>SUM(DC13:DC56)</f>
        <v>195781581</v>
      </c>
      <c r="DD12" s="17">
        <f>SUM(DD13:DD102)</f>
        <v>95421557</v>
      </c>
      <c r="DE12" s="17">
        <f>SUM(DE13:DE56)</f>
        <v>145616629</v>
      </c>
      <c r="DF12" s="17">
        <f>SUM(DF13:DF102)</f>
        <v>32351336</v>
      </c>
      <c r="DG12" s="17">
        <f>SUM(DG13:DG56)</f>
        <v>50164952</v>
      </c>
      <c r="DH12" s="17">
        <f>SUM(DH13:DH102)</f>
        <v>31270001</v>
      </c>
      <c r="DI12" s="17">
        <f>SUM(DI13:DI56)</f>
        <v>46090235</v>
      </c>
      <c r="DJ12" s="17">
        <f>SUM(DJ13:DJ102)</f>
        <v>397500</v>
      </c>
      <c r="DK12" s="17">
        <f>SUM(DK13:DK56)</f>
        <v>2420680</v>
      </c>
      <c r="DL12" s="17">
        <f>SUM(DL13:DL102)</f>
        <v>683835</v>
      </c>
      <c r="DM12" s="17"/>
      <c r="DN12" s="17">
        <f>SUM(DN13:DN56)</f>
        <v>1654037</v>
      </c>
      <c r="DO12" s="17">
        <f>SUM(DO13:DO102)</f>
        <v>33980593</v>
      </c>
      <c r="DP12" s="17"/>
      <c r="DQ12" s="17">
        <f>SUM(DQ13:DQ56)</f>
        <v>40968612</v>
      </c>
      <c r="DR12" s="17">
        <f>SUM(DR13:DR102)</f>
        <v>33980593</v>
      </c>
      <c r="DS12" s="17">
        <f>SUM(DS13:DS56)</f>
        <v>25899297</v>
      </c>
      <c r="DT12" s="17">
        <f>SUM(DT13:DT93)</f>
        <v>0</v>
      </c>
      <c r="DU12" s="17">
        <f>SUM(DU13:DU56)</f>
        <v>15069315</v>
      </c>
      <c r="DV12" s="17">
        <f>SUM(DV13:DV93)</f>
        <v>0</v>
      </c>
      <c r="DW12" s="17">
        <f>SUM(DW13:DW56)</f>
        <v>6936509</v>
      </c>
      <c r="DX12" s="17">
        <f>SUM(DX13:DX93)</f>
        <v>0</v>
      </c>
      <c r="DY12" s="17">
        <f>SUM(DY13:DY56)</f>
        <v>2179507</v>
      </c>
      <c r="DZ12" s="17">
        <f>SUM(DZ13:DZ93)</f>
        <v>0</v>
      </c>
      <c r="EA12" s="17">
        <f>SUM(EA13:EA56)</f>
        <v>1508631</v>
      </c>
      <c r="EB12" s="17">
        <f>SUM(EB13:EB93)</f>
        <v>0</v>
      </c>
      <c r="EC12" s="17">
        <f>SUM(EC13:EC56)</f>
        <v>1515743</v>
      </c>
      <c r="ED12" s="17">
        <f>SUM(ED13:ED93)</f>
        <v>0</v>
      </c>
      <c r="EE12" s="17"/>
      <c r="EF12" s="17">
        <f>SUM(EF13:EF56)</f>
        <v>2928925</v>
      </c>
      <c r="EG12" s="17">
        <f>SUM(EG13:EG102)</f>
        <v>9872284</v>
      </c>
      <c r="EH12" s="17"/>
      <c r="EI12" s="17">
        <f>SUM(EI13:EI56)</f>
        <v>19596351</v>
      </c>
      <c r="EJ12" s="17">
        <f>SUM(EJ13:EJ102)</f>
        <v>8641684</v>
      </c>
      <c r="EK12" s="17">
        <f>SUM(EK13:EK56)</f>
        <v>12805197</v>
      </c>
      <c r="EL12" s="17">
        <f>SUM(EL13:EL102)</f>
        <v>1230600</v>
      </c>
      <c r="EM12" s="17">
        <f>SUM(EM13:EM56)</f>
        <v>6791154</v>
      </c>
      <c r="EN12" s="17">
        <f>SUM(EN13:EN102)</f>
        <v>200000</v>
      </c>
      <c r="EO12" s="17">
        <f>SUM(EO13:EO56)</f>
        <v>909574</v>
      </c>
      <c r="EP12" s="17">
        <f>SUM(EP13:EP102)</f>
        <v>0</v>
      </c>
      <c r="EQ12" s="17">
        <f>SUM(EQ13:EQ56)</f>
        <v>2293814</v>
      </c>
      <c r="ER12" s="17">
        <f>SUM(ER13:ER102)</f>
        <v>1030600</v>
      </c>
      <c r="ES12" s="17"/>
      <c r="ET12" s="17">
        <f>SUM(ET13:ET56)</f>
        <v>3587766</v>
      </c>
      <c r="EU12" s="17">
        <f>SUM(EU13:EU102)</f>
        <v>36568774.68</v>
      </c>
      <c r="EV12" s="17"/>
      <c r="EW12" s="17">
        <f>SUM(EW13:EW56)</f>
        <v>105311349</v>
      </c>
      <c r="EX12" s="17">
        <f>SUM(EX13:EX102)</f>
        <v>26931030</v>
      </c>
      <c r="EY12" s="17">
        <f>SUM(EY13:EY56)</f>
        <v>50600028</v>
      </c>
      <c r="EZ12" s="17">
        <f>SUM(EZ13:EZ102)</f>
        <v>9637744.68</v>
      </c>
      <c r="FA12" s="17">
        <f>SUM(FA13:FA56)</f>
        <v>54711321</v>
      </c>
      <c r="FB12" s="17">
        <f>SUM(FB13:FB102)</f>
        <v>576129</v>
      </c>
      <c r="FC12" s="17">
        <f>SUM(FC13:FC56)</f>
        <v>3842672</v>
      </c>
      <c r="FD12" s="17">
        <f>SUM(FD13:FD102)</f>
        <v>513507</v>
      </c>
      <c r="FE12" s="17">
        <f>SUM(FE13:FE56)</f>
        <v>2685601</v>
      </c>
      <c r="FF12" s="17">
        <f>SUM(FF13:FF102)</f>
        <v>928717.6799999999</v>
      </c>
      <c r="FG12" s="17">
        <f>SUM(FG13:FG56)</f>
        <v>2359864</v>
      </c>
      <c r="FH12" s="17">
        <f>SUM(FH13:FH102)</f>
        <v>1206058</v>
      </c>
      <c r="FI12" s="17">
        <f>SUM(FI13:FI56)</f>
        <v>5082667</v>
      </c>
      <c r="FJ12" s="17">
        <f>SUM(FJ13:FJ102)</f>
        <v>6413333</v>
      </c>
      <c r="FK12" s="17"/>
      <c r="FL12" s="17">
        <f>SUM(FL13:FL56)</f>
        <v>40740517</v>
      </c>
      <c r="FM12" s="17">
        <f>SUM(FM13:FM102)</f>
        <v>68419582</v>
      </c>
      <c r="FN12" s="17"/>
      <c r="FO12" s="17">
        <f>SUM(FO13:FO56)</f>
        <v>58686306</v>
      </c>
      <c r="FP12" s="17">
        <f>SUM(FP13:FP102)</f>
        <v>68419582</v>
      </c>
      <c r="FQ12" s="17">
        <f>SUM(FQ13:FQ56)</f>
        <v>37730107</v>
      </c>
      <c r="FR12" s="17">
        <f>SUM(FR13:FR93)</f>
        <v>0</v>
      </c>
      <c r="FS12" s="17">
        <f>SUM(FS13:FS56)</f>
        <v>20956199</v>
      </c>
      <c r="FT12" s="17">
        <f>SUM(FT13:FT93)</f>
        <v>0</v>
      </c>
      <c r="FU12" s="17">
        <f>SUM(FU13:FU56)</f>
        <v>5420350</v>
      </c>
      <c r="FV12" s="17">
        <f>SUM(FV13:FV93)</f>
        <v>0</v>
      </c>
      <c r="FW12" s="17">
        <f>SUM(FW13:FW56)</f>
        <v>2968123</v>
      </c>
      <c r="FX12" s="17">
        <f>SUM(FX13:FX93)</f>
        <v>0</v>
      </c>
      <c r="FY12" s="17">
        <f>SUM(FY13:FY56)</f>
        <v>3818421</v>
      </c>
      <c r="FZ12" s="17">
        <f>SUM(FZ13:FZ93)</f>
        <v>0</v>
      </c>
      <c r="GA12" s="17"/>
      <c r="GB12" s="17">
        <f>SUM(GB13:GB56)</f>
        <v>8749305</v>
      </c>
      <c r="GC12" s="17">
        <f>SUM(GC13:GC102)</f>
        <v>14418045</v>
      </c>
      <c r="GD12" s="17"/>
      <c r="GE12" s="17">
        <f>SUM(GE13:GE56)</f>
        <v>78131894</v>
      </c>
      <c r="GF12" s="17">
        <f>SUM(GF13:GF102)</f>
        <v>14418045</v>
      </c>
      <c r="GG12" s="17">
        <f>SUM(GG13:GG56)</f>
        <v>35618828</v>
      </c>
      <c r="GH12" s="17">
        <f>SUM(GH13:GH93)</f>
        <v>0</v>
      </c>
      <c r="GI12" s="17">
        <f>SUM(GI13:GI56)</f>
        <v>42513066</v>
      </c>
      <c r="GJ12" s="17">
        <f>SUM(GJ13:GJ93)</f>
        <v>0</v>
      </c>
      <c r="GK12" s="17">
        <f>SUM(GK13:GK56)</f>
        <v>2673031</v>
      </c>
      <c r="GL12" s="17">
        <f>SUM(GL13:GL93)</f>
        <v>0</v>
      </c>
      <c r="GM12" s="17">
        <f>SUM(GM13:GM56)</f>
        <v>1840794</v>
      </c>
      <c r="GN12" s="17">
        <f>SUM(GN13:GN93)</f>
        <v>0</v>
      </c>
      <c r="GO12" s="17">
        <f>SUM(GO13:GO56)</f>
        <v>2813309</v>
      </c>
      <c r="GP12" s="17">
        <f>SUM(GP13:GP93)</f>
        <v>0</v>
      </c>
      <c r="GQ12" s="17"/>
      <c r="GR12" s="17">
        <f>SUM(GR13:GR56)</f>
        <v>35185932</v>
      </c>
      <c r="GS12" s="17">
        <f>SUM(GS13:GS102)</f>
        <v>43223715</v>
      </c>
      <c r="GT12" s="17"/>
      <c r="GU12" s="17">
        <f>SUM(GU13:GU56)</f>
        <v>39549494</v>
      </c>
      <c r="GV12" s="17">
        <f>SUM(GV13:GV102)</f>
        <v>42798715</v>
      </c>
      <c r="GW12" s="17">
        <f>SUM(GW13:GW56)</f>
        <v>29741262</v>
      </c>
      <c r="GX12" s="17">
        <f>SUM(GX13:GX102)</f>
        <v>425000</v>
      </c>
      <c r="GY12" s="17">
        <f>SUM(GY13:GY56)</f>
        <v>9808232</v>
      </c>
      <c r="GZ12" s="17">
        <f>SUM(GZ13:GZ102)</f>
        <v>0</v>
      </c>
      <c r="HA12" s="17">
        <f>SUM(HA13:HA56)</f>
        <v>1753268</v>
      </c>
      <c r="HB12" s="17">
        <f>SUM(HB13:HB93)</f>
        <v>50000</v>
      </c>
      <c r="HC12" s="17">
        <f>SUM(HC13:HC56)</f>
        <v>3399180</v>
      </c>
      <c r="HD12" s="17">
        <f>SUM(HD13:HD102)</f>
        <v>375000</v>
      </c>
      <c r="HE12" s="17"/>
      <c r="HF12" s="17">
        <f>SUM(HF13:HF56)</f>
        <v>4655784</v>
      </c>
      <c r="HG12" s="17">
        <f>SUM(HG13:HG102)</f>
        <v>49509145.120000005</v>
      </c>
      <c r="HH12" s="17"/>
      <c r="HI12" s="17">
        <f>SUM(HI13:HI56)</f>
        <v>77026892</v>
      </c>
      <c r="HJ12" s="17">
        <f>SUM(HJ13:HJ102)</f>
        <v>48209623</v>
      </c>
      <c r="HK12" s="17">
        <f>SUM(HK13:HK56)</f>
        <v>62225324</v>
      </c>
      <c r="HL12" s="17">
        <f>SUM(HL13:HL102)</f>
        <v>1299522.12</v>
      </c>
      <c r="HM12" s="17">
        <f>SUM(HM13:HM56)</f>
        <v>14801568</v>
      </c>
      <c r="HN12" s="17">
        <f>SUM(HN13:HN102)</f>
        <v>179521.12</v>
      </c>
      <c r="HO12" s="17">
        <f>SUM(HO13:HO56)</f>
        <v>3976957</v>
      </c>
      <c r="HP12" s="17">
        <f>SUM(HP13:HP102)</f>
        <v>60000</v>
      </c>
      <c r="HQ12" s="17">
        <f>SUM(HQ13:HQ56)</f>
        <v>4272918</v>
      </c>
      <c r="HR12" s="17">
        <f>SUM(HR13:HR102)</f>
        <v>285001</v>
      </c>
      <c r="HS12" s="17">
        <f>SUM(HS13:HS56)</f>
        <v>1387995</v>
      </c>
      <c r="HT12" s="17">
        <f>SUM(HT13:HT102)</f>
        <v>775000</v>
      </c>
      <c r="HU12" s="17"/>
      <c r="HV12" s="17">
        <f>SUM(HV13:HV56)</f>
        <v>5163698</v>
      </c>
      <c r="HW12" s="17">
        <f>SUM(HW13:HW102)</f>
        <v>90093729</v>
      </c>
      <c r="HX12" s="17"/>
      <c r="HY12" s="17">
        <f>SUM(HY13:HY56)</f>
        <v>218598510</v>
      </c>
      <c r="HZ12" s="17">
        <f>SUM(HZ13:HZ102)</f>
        <v>40964729</v>
      </c>
      <c r="IA12" s="17">
        <f>SUM(IA13:IA56)</f>
        <v>153105898</v>
      </c>
      <c r="IB12" s="17">
        <f>SUM(IB13:IB102)</f>
        <v>49129000</v>
      </c>
      <c r="IC12" s="17">
        <f>SUM(IC13:IC56)</f>
        <v>65492612</v>
      </c>
      <c r="ID12" s="17">
        <f>SUM(ID13:ID102)</f>
        <v>48480000</v>
      </c>
      <c r="IE12" s="17">
        <f>SUM(IE13:IE56)</f>
        <v>7443470</v>
      </c>
      <c r="IF12" s="17">
        <f>SUM(IF13:IF102)</f>
        <v>250000</v>
      </c>
      <c r="IG12" s="17">
        <f>SUM(IG13:IG56)</f>
        <v>53234870</v>
      </c>
      <c r="IH12" s="17">
        <f>SUM(IH13:IH102)</f>
        <v>399000</v>
      </c>
      <c r="II12" s="17"/>
      <c r="IJ12" s="17"/>
      <c r="IK12" s="17">
        <f>SUM(IK13:IK56)</f>
        <v>4814272</v>
      </c>
      <c r="IL12" s="17">
        <f>SUM(IL13:IL102)</f>
        <v>15216366</v>
      </c>
      <c r="IM12" s="17"/>
      <c r="IN12" s="17">
        <f>SUM(IN13:IN56)</f>
        <v>37612277</v>
      </c>
      <c r="IO12" s="17">
        <f>SUM(IO13:IO102)</f>
        <v>9871661</v>
      </c>
      <c r="IP12" s="17">
        <f>SUM(IP13:IP56)</f>
        <v>25664349</v>
      </c>
      <c r="IQ12" s="17">
        <f>SUM(IQ13:IQ102)</f>
        <v>5344705</v>
      </c>
      <c r="IR12" s="17">
        <f>SUM(IR13:IR56)</f>
        <v>11947928</v>
      </c>
      <c r="IS12" s="17">
        <f>SUM(IS13:IS102)</f>
        <v>3844705</v>
      </c>
      <c r="IT12" s="17">
        <f>SUM(IT13:IT56)</f>
        <v>5678948</v>
      </c>
      <c r="IU12" s="17">
        <f>SUM(IU13:IU102)</f>
        <v>1500000</v>
      </c>
      <c r="IV12" s="17">
        <f>SUM(IV13:IV56)</f>
        <v>2156383</v>
      </c>
    </row>
    <row r="13" spans="1:256" s="24" customFormat="1" ht="31.5">
      <c r="A13" s="23"/>
      <c r="B13" s="38" t="s">
        <v>176</v>
      </c>
      <c r="C13" s="20">
        <v>176505560</v>
      </c>
      <c r="D13" s="20"/>
      <c r="E13" s="20">
        <v>195463386</v>
      </c>
      <c r="F13" s="20"/>
      <c r="G13" s="20"/>
      <c r="H13" s="20"/>
      <c r="I13" s="20">
        <v>90103684</v>
      </c>
      <c r="J13" s="20">
        <v>102905923</v>
      </c>
      <c r="K13" s="80">
        <f t="shared" si="14"/>
        <v>12802239</v>
      </c>
      <c r="L13" s="20">
        <v>11405762</v>
      </c>
      <c r="M13" s="20">
        <v>15119571</v>
      </c>
      <c r="N13" s="20"/>
      <c r="O13" s="20">
        <v>8804162</v>
      </c>
      <c r="P13" s="20">
        <v>10201839</v>
      </c>
      <c r="Q13" s="20"/>
      <c r="R13" s="20"/>
      <c r="S13" s="20">
        <v>2388181</v>
      </c>
      <c r="T13" s="20"/>
      <c r="U13" s="20">
        <v>2559195</v>
      </c>
      <c r="V13" s="20">
        <v>2388181</v>
      </c>
      <c r="W13" s="20">
        <v>2559195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>
        <v>13502859</v>
      </c>
      <c r="AX13" s="20"/>
      <c r="AY13" s="20">
        <v>13586308</v>
      </c>
      <c r="AZ13" s="20">
        <v>13502859</v>
      </c>
      <c r="BA13" s="20">
        <v>13586308</v>
      </c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>
        <v>9779627</v>
      </c>
      <c r="BP13" s="20"/>
      <c r="BQ13" s="20">
        <v>8980994</v>
      </c>
      <c r="BR13" s="20">
        <v>9779627</v>
      </c>
      <c r="BS13" s="20">
        <v>8980994</v>
      </c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>
        <v>9577179</v>
      </c>
      <c r="CJ13" s="20"/>
      <c r="CK13" s="20">
        <v>9194864</v>
      </c>
      <c r="CL13" s="20">
        <v>9577179</v>
      </c>
      <c r="CM13" s="20">
        <v>9194864</v>
      </c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>
        <v>1217398</v>
      </c>
      <c r="DB13" s="20"/>
      <c r="DC13" s="20">
        <v>1479937</v>
      </c>
      <c r="DD13" s="20">
        <v>1217398</v>
      </c>
      <c r="DE13" s="20">
        <v>1479937</v>
      </c>
      <c r="DF13" s="20"/>
      <c r="DG13" s="20"/>
      <c r="DH13" s="20"/>
      <c r="DI13" s="20"/>
      <c r="DJ13" s="20"/>
      <c r="DK13" s="20"/>
      <c r="DL13" s="20"/>
      <c r="DM13" s="20"/>
      <c r="DN13" s="20"/>
      <c r="DO13" s="20">
        <v>1044718</v>
      </c>
      <c r="DP13" s="20"/>
      <c r="DQ13" s="20">
        <v>1011972</v>
      </c>
      <c r="DR13" s="20">
        <v>1044718</v>
      </c>
      <c r="DS13" s="20">
        <v>1011972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>
        <v>470917</v>
      </c>
      <c r="EH13" s="20"/>
      <c r="EI13" s="20">
        <v>526364</v>
      </c>
      <c r="EJ13" s="20">
        <v>470917</v>
      </c>
      <c r="EK13" s="20">
        <v>526364</v>
      </c>
      <c r="EL13" s="20"/>
      <c r="EM13" s="20"/>
      <c r="EN13" s="20"/>
      <c r="EO13" s="20"/>
      <c r="EP13" s="20"/>
      <c r="EQ13" s="20"/>
      <c r="ER13" s="20"/>
      <c r="ES13" s="20"/>
      <c r="ET13" s="20"/>
      <c r="EU13" s="20">
        <v>8592636</v>
      </c>
      <c r="EV13" s="20"/>
      <c r="EW13" s="20">
        <v>8786660</v>
      </c>
      <c r="EX13" s="20">
        <v>8592636</v>
      </c>
      <c r="EY13" s="20">
        <v>8786660</v>
      </c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>
        <v>2997454</v>
      </c>
      <c r="FN13" s="20"/>
      <c r="FO13" s="20">
        <v>3002116</v>
      </c>
      <c r="FP13" s="20">
        <v>2997454</v>
      </c>
      <c r="FQ13" s="20">
        <v>3002116</v>
      </c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>
        <v>1839948</v>
      </c>
      <c r="GD13" s="20"/>
      <c r="GE13" s="20">
        <v>2389946</v>
      </c>
      <c r="GF13" s="20">
        <v>1839948</v>
      </c>
      <c r="GG13" s="20">
        <v>2389946</v>
      </c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>
        <v>2461069</v>
      </c>
      <c r="GT13" s="20"/>
      <c r="GU13" s="20">
        <v>2903139</v>
      </c>
      <c r="GV13" s="20">
        <v>2461069</v>
      </c>
      <c r="GW13" s="20">
        <v>2903139</v>
      </c>
      <c r="GX13" s="20"/>
      <c r="GY13" s="20"/>
      <c r="GZ13" s="20"/>
      <c r="HA13" s="20"/>
      <c r="HB13" s="20"/>
      <c r="HC13" s="20"/>
      <c r="HD13" s="20"/>
      <c r="HE13" s="20"/>
      <c r="HF13" s="20"/>
      <c r="HG13" s="20">
        <v>878716</v>
      </c>
      <c r="HH13" s="20"/>
      <c r="HI13" s="20">
        <v>838525</v>
      </c>
      <c r="HJ13" s="20">
        <v>878716</v>
      </c>
      <c r="HK13" s="20">
        <v>838525</v>
      </c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>
        <v>2524486</v>
      </c>
      <c r="HX13" s="20"/>
      <c r="HY13" s="20">
        <v>3207827</v>
      </c>
      <c r="HZ13" s="20">
        <v>2524486</v>
      </c>
      <c r="IA13" s="20">
        <v>3207827</v>
      </c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>
        <v>1231382</v>
      </c>
      <c r="IM13" s="20"/>
      <c r="IN13" s="20">
        <v>1392624</v>
      </c>
      <c r="IO13" s="20">
        <v>1231382</v>
      </c>
      <c r="IP13" s="20">
        <v>1392624</v>
      </c>
      <c r="IQ13" s="20"/>
      <c r="IR13" s="20"/>
      <c r="IS13" s="20"/>
      <c r="IT13" s="20"/>
      <c r="IU13" s="20"/>
      <c r="IV13" s="20"/>
    </row>
    <row r="14" spans="1:256" s="24" customFormat="1" ht="15.75">
      <c r="A14" s="23"/>
      <c r="B14" s="53" t="s">
        <v>198</v>
      </c>
      <c r="C14" s="20">
        <v>1800000</v>
      </c>
      <c r="D14" s="20">
        <v>1800000</v>
      </c>
      <c r="E14" s="20">
        <v>1800000</v>
      </c>
      <c r="F14" s="20">
        <v>1800000</v>
      </c>
      <c r="G14" s="20"/>
      <c r="H14" s="20"/>
      <c r="I14" s="20"/>
      <c r="J14" s="20"/>
      <c r="K14" s="80">
        <f t="shared" si="14"/>
        <v>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s="24" customFormat="1" ht="17.25" customHeight="1">
      <c r="A15" s="23"/>
      <c r="B15" s="53" t="s">
        <v>194</v>
      </c>
      <c r="C15" s="60">
        <v>7323944</v>
      </c>
      <c r="D15" s="60">
        <v>7323944</v>
      </c>
      <c r="E15" s="60">
        <v>402536</v>
      </c>
      <c r="F15" s="60"/>
      <c r="G15" s="60"/>
      <c r="H15" s="60"/>
      <c r="I15" s="60"/>
      <c r="J15" s="60"/>
      <c r="K15" s="80">
        <f t="shared" si="14"/>
        <v>0</v>
      </c>
      <c r="L15" s="60"/>
      <c r="M15" s="60">
        <v>100634</v>
      </c>
      <c r="N15" s="60"/>
      <c r="O15" s="60"/>
      <c r="P15" s="60">
        <v>201268</v>
      </c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>
        <v>100634</v>
      </c>
      <c r="AZ15" s="60"/>
      <c r="BA15" s="60"/>
      <c r="BB15" s="60"/>
      <c r="BC15" s="60">
        <v>100634</v>
      </c>
      <c r="BD15" s="60"/>
      <c r="BE15" s="60">
        <v>100634</v>
      </c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24" customFormat="1" ht="30.75" customHeight="1">
      <c r="A16" s="23"/>
      <c r="B16" s="55" t="s">
        <v>166</v>
      </c>
      <c r="C16" s="20"/>
      <c r="D16" s="20"/>
      <c r="E16" s="20">
        <v>20000000</v>
      </c>
      <c r="F16" s="20"/>
      <c r="G16" s="20"/>
      <c r="H16" s="20"/>
      <c r="I16" s="20"/>
      <c r="J16" s="20"/>
      <c r="K16" s="80">
        <f t="shared" si="14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>
        <v>20000000</v>
      </c>
      <c r="EX16" s="20"/>
      <c r="EY16" s="20">
        <v>20000000</v>
      </c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s="24" customFormat="1" ht="31.5">
      <c r="A17" s="23"/>
      <c r="B17" s="54" t="s">
        <v>167</v>
      </c>
      <c r="C17" s="20">
        <v>275717700</v>
      </c>
      <c r="D17" s="20"/>
      <c r="E17" s="20">
        <v>345325100</v>
      </c>
      <c r="F17" s="20"/>
      <c r="G17" s="20"/>
      <c r="H17" s="20"/>
      <c r="I17" s="20"/>
      <c r="J17" s="20"/>
      <c r="K17" s="80">
        <f t="shared" si="14"/>
        <v>0</v>
      </c>
      <c r="L17" s="20"/>
      <c r="M17" s="20">
        <v>345325100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s="24" customFormat="1" ht="31.5" customHeight="1">
      <c r="A18" s="23"/>
      <c r="B18" s="55" t="s">
        <v>168</v>
      </c>
      <c r="C18" s="20">
        <v>7392700</v>
      </c>
      <c r="D18" s="20">
        <v>7392700</v>
      </c>
      <c r="E18" s="20">
        <v>6545800</v>
      </c>
      <c r="F18" s="20"/>
      <c r="G18" s="20"/>
      <c r="H18" s="20"/>
      <c r="I18" s="20"/>
      <c r="J18" s="20"/>
      <c r="K18" s="80">
        <f t="shared" si="14"/>
        <v>0</v>
      </c>
      <c r="L18" s="20"/>
      <c r="M18" s="20"/>
      <c r="N18" s="20"/>
      <c r="O18" s="20"/>
      <c r="P18" s="20">
        <v>1636450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>
        <v>1636450</v>
      </c>
      <c r="AZ18" s="20"/>
      <c r="BA18" s="20">
        <v>1636450</v>
      </c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>
        <v>1636450</v>
      </c>
      <c r="CL18" s="20"/>
      <c r="CM18" s="20">
        <v>1636450</v>
      </c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s="24" customFormat="1" ht="31.5">
      <c r="A19" s="23"/>
      <c r="B19" s="54" t="s">
        <v>169</v>
      </c>
      <c r="C19" s="20">
        <v>273953855</v>
      </c>
      <c r="D19" s="20"/>
      <c r="E19" s="20">
        <v>438208542</v>
      </c>
      <c r="F19" s="20"/>
      <c r="G19" s="20"/>
      <c r="H19" s="20"/>
      <c r="I19" s="20"/>
      <c r="J19" s="20">
        <v>343024688</v>
      </c>
      <c r="K19" s="80">
        <f t="shared" si="14"/>
        <v>343024688</v>
      </c>
      <c r="L19" s="20"/>
      <c r="M19" s="20">
        <v>61122500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s="24" customFormat="1" ht="31.5">
      <c r="A20" s="23"/>
      <c r="B20" s="54" t="s">
        <v>170</v>
      </c>
      <c r="C20" s="20">
        <v>71470300</v>
      </c>
      <c r="D20" s="20"/>
      <c r="E20" s="20">
        <v>37694231</v>
      </c>
      <c r="F20" s="20"/>
      <c r="G20" s="20"/>
      <c r="H20" s="20"/>
      <c r="I20" s="20"/>
      <c r="J20" s="20"/>
      <c r="K20" s="80">
        <f t="shared" si="14"/>
        <v>0</v>
      </c>
      <c r="L20" s="20"/>
      <c r="M20" s="20">
        <v>37694231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s="24" customFormat="1" ht="31.5">
      <c r="A21" s="23"/>
      <c r="B21" s="54" t="s">
        <v>171</v>
      </c>
      <c r="C21" s="20">
        <v>12752195</v>
      </c>
      <c r="D21" s="20"/>
      <c r="E21" s="20">
        <v>12752195</v>
      </c>
      <c r="F21" s="20"/>
      <c r="G21" s="20"/>
      <c r="H21" s="20"/>
      <c r="I21" s="20"/>
      <c r="J21" s="20">
        <v>5354910</v>
      </c>
      <c r="K21" s="80">
        <f t="shared" si="14"/>
        <v>5354910</v>
      </c>
      <c r="L21" s="20"/>
      <c r="M21" s="20">
        <v>1758834</v>
      </c>
      <c r="N21" s="20"/>
      <c r="O21" s="20"/>
      <c r="P21" s="20">
        <v>781610</v>
      </c>
      <c r="Q21" s="20"/>
      <c r="R21" s="20"/>
      <c r="S21" s="20"/>
      <c r="T21" s="20"/>
      <c r="U21" s="20">
        <f>W21+Y21</f>
        <v>222750</v>
      </c>
      <c r="V21" s="20"/>
      <c r="W21" s="20">
        <v>222750</v>
      </c>
      <c r="X21" s="20"/>
      <c r="Y21" s="20">
        <f>AE21</f>
        <v>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>
        <v>874071</v>
      </c>
      <c r="AZ21" s="20"/>
      <c r="BA21" s="20">
        <v>874071</v>
      </c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>
        <v>447282</v>
      </c>
      <c r="BR21" s="20"/>
      <c r="BS21" s="20">
        <v>447282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>
        <v>739530</v>
      </c>
      <c r="CL21" s="20"/>
      <c r="CM21" s="20">
        <v>739530</v>
      </c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v>105138</v>
      </c>
      <c r="DD21" s="20"/>
      <c r="DE21" s="20">
        <v>105138</v>
      </c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>
        <v>155034</v>
      </c>
      <c r="DR21" s="20"/>
      <c r="DS21" s="20">
        <v>155034</v>
      </c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>
        <v>74844</v>
      </c>
      <c r="EJ21" s="20"/>
      <c r="EK21" s="20">
        <v>74844</v>
      </c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>
        <v>465993</v>
      </c>
      <c r="EX21" s="20"/>
      <c r="EY21" s="20">
        <v>465993</v>
      </c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>
        <v>363528</v>
      </c>
      <c r="FP21" s="20"/>
      <c r="FQ21" s="20">
        <v>363528</v>
      </c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>
        <v>119394</v>
      </c>
      <c r="GF21" s="20"/>
      <c r="GG21" s="20">
        <v>119394</v>
      </c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>
        <v>171963</v>
      </c>
      <c r="GV21" s="20"/>
      <c r="GW21" s="20">
        <v>171963</v>
      </c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>
        <v>128304</v>
      </c>
      <c r="HJ21" s="20"/>
      <c r="HK21" s="20">
        <v>128304</v>
      </c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>
        <v>199584</v>
      </c>
      <c r="HZ21" s="20"/>
      <c r="IA21" s="20">
        <v>199584</v>
      </c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>
        <v>47223</v>
      </c>
      <c r="IO21" s="20"/>
      <c r="IP21" s="20">
        <v>47223</v>
      </c>
      <c r="IQ21" s="20"/>
      <c r="IR21" s="20"/>
      <c r="IS21" s="20"/>
      <c r="IT21" s="20"/>
      <c r="IU21" s="20"/>
      <c r="IV21" s="20"/>
    </row>
    <row r="22" spans="1:256" s="24" customFormat="1" ht="31.5" customHeight="1">
      <c r="A22" s="23"/>
      <c r="B22" s="54" t="s">
        <v>172</v>
      </c>
      <c r="C22" s="20">
        <v>15999554</v>
      </c>
      <c r="D22" s="20"/>
      <c r="E22" s="20">
        <v>15999554</v>
      </c>
      <c r="F22" s="20"/>
      <c r="G22" s="20"/>
      <c r="H22" s="20"/>
      <c r="I22" s="20"/>
      <c r="J22" s="20">
        <v>2518469</v>
      </c>
      <c r="K22" s="80">
        <f t="shared" si="14"/>
        <v>2518469</v>
      </c>
      <c r="L22" s="20"/>
      <c r="M22" s="20">
        <v>5443803</v>
      </c>
      <c r="N22" s="20"/>
      <c r="O22" s="20"/>
      <c r="P22" s="20">
        <v>1772930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>
        <v>613706</v>
      </c>
      <c r="AZ22" s="20"/>
      <c r="BA22" s="20">
        <v>613706</v>
      </c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>
        <v>1704741</v>
      </c>
      <c r="BR22" s="20"/>
      <c r="BS22" s="20">
        <v>1704741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>
        <v>1227413</v>
      </c>
      <c r="DR22" s="20"/>
      <c r="DS22" s="20">
        <v>1227413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>
        <v>545517</v>
      </c>
      <c r="FP22" s="20"/>
      <c r="FQ22" s="20">
        <v>545517</v>
      </c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>
        <v>181839</v>
      </c>
      <c r="GF22" s="20"/>
      <c r="GG22" s="20">
        <v>181839</v>
      </c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24" customFormat="1" ht="31.5">
      <c r="A23" s="23"/>
      <c r="B23" s="54" t="s">
        <v>175</v>
      </c>
      <c r="C23" s="20">
        <v>40219886</v>
      </c>
      <c r="D23" s="20">
        <v>40219886</v>
      </c>
      <c r="E23" s="20">
        <v>88463109</v>
      </c>
      <c r="F23" s="20"/>
      <c r="G23" s="20"/>
      <c r="H23" s="20"/>
      <c r="I23" s="20"/>
      <c r="J23" s="20"/>
      <c r="K23" s="80">
        <f t="shared" si="14"/>
        <v>0</v>
      </c>
      <c r="L23" s="20"/>
      <c r="M23" s="20">
        <v>40015216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>
        <v>48447893</v>
      </c>
      <c r="HZ23" s="20"/>
      <c r="IA23" s="20"/>
      <c r="IB23" s="20"/>
      <c r="IC23" s="20">
        <v>48447893</v>
      </c>
      <c r="ID23" s="20"/>
      <c r="IE23" s="20"/>
      <c r="IF23" s="20"/>
      <c r="IG23" s="20">
        <v>48447893</v>
      </c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s="24" customFormat="1" ht="31.5">
      <c r="A24" s="23"/>
      <c r="B24" s="54" t="s">
        <v>173</v>
      </c>
      <c r="C24" s="20">
        <v>71202600</v>
      </c>
      <c r="D24" s="20">
        <v>71202600</v>
      </c>
      <c r="E24" s="20">
        <v>132121600</v>
      </c>
      <c r="F24" s="20"/>
      <c r="G24" s="20"/>
      <c r="H24" s="20"/>
      <c r="I24" s="20"/>
      <c r="J24" s="20">
        <v>55627173</v>
      </c>
      <c r="K24" s="80">
        <f t="shared" si="14"/>
        <v>55627173</v>
      </c>
      <c r="L24" s="20"/>
      <c r="M24" s="20">
        <v>5851074</v>
      </c>
      <c r="N24" s="20"/>
      <c r="O24" s="20"/>
      <c r="P24" s="20">
        <v>5526013</v>
      </c>
      <c r="Q24" s="20"/>
      <c r="R24" s="20"/>
      <c r="S24" s="20"/>
      <c r="T24" s="20"/>
      <c r="U24" s="20">
        <v>6668081</v>
      </c>
      <c r="V24" s="20"/>
      <c r="W24" s="20"/>
      <c r="X24" s="20"/>
      <c r="Y24" s="20">
        <f>AA24+AE24+AG24+AM24+AO24+AQ24+AS24+AV24</f>
        <v>6668081</v>
      </c>
      <c r="Z24" s="20"/>
      <c r="AA24" s="20">
        <v>715130</v>
      </c>
      <c r="AB24" s="20"/>
      <c r="AC24" s="20"/>
      <c r="AD24" s="20"/>
      <c r="AE24" s="20">
        <v>910167</v>
      </c>
      <c r="AF24" s="20"/>
      <c r="AG24" s="20">
        <v>698877</v>
      </c>
      <c r="AH24" s="20"/>
      <c r="AI24" s="20"/>
      <c r="AJ24" s="20"/>
      <c r="AK24" s="20"/>
      <c r="AL24" s="20"/>
      <c r="AM24" s="20">
        <v>1202722</v>
      </c>
      <c r="AN24" s="20"/>
      <c r="AO24" s="20">
        <v>664232</v>
      </c>
      <c r="AP24" s="20"/>
      <c r="AQ24" s="20">
        <v>786644</v>
      </c>
      <c r="AR24" s="20"/>
      <c r="AS24" s="20">
        <v>975179</v>
      </c>
      <c r="AT24" s="20"/>
      <c r="AU24" s="20"/>
      <c r="AV24" s="20">
        <v>715130</v>
      </c>
      <c r="AW24" s="20"/>
      <c r="AX24" s="20"/>
      <c r="AY24" s="20">
        <v>3204728</v>
      </c>
      <c r="AZ24" s="20"/>
      <c r="BA24" s="20"/>
      <c r="BB24" s="20"/>
      <c r="BC24" s="20">
        <f>BE24+BG24+BN24</f>
        <v>3204728</v>
      </c>
      <c r="BD24" s="20"/>
      <c r="BE24" s="20">
        <v>1462766</v>
      </c>
      <c r="BF24" s="20"/>
      <c r="BG24" s="20">
        <v>933315</v>
      </c>
      <c r="BH24" s="20"/>
      <c r="BI24" s="20"/>
      <c r="BJ24" s="20"/>
      <c r="BK24" s="20"/>
      <c r="BL24" s="20"/>
      <c r="BM24" s="20"/>
      <c r="BN24" s="20">
        <v>808647</v>
      </c>
      <c r="BO24" s="20"/>
      <c r="BP24" s="20"/>
      <c r="BQ24" s="20">
        <v>3201835</v>
      </c>
      <c r="BR24" s="20"/>
      <c r="BS24" s="20"/>
      <c r="BT24" s="20"/>
      <c r="BU24" s="20">
        <f>BW24+CC24+CE24+CH24</f>
        <v>3201835</v>
      </c>
      <c r="BV24" s="20"/>
      <c r="BW24" s="20">
        <v>585106</v>
      </c>
      <c r="BX24" s="20"/>
      <c r="BY24" s="20"/>
      <c r="BZ24" s="20"/>
      <c r="CA24" s="20"/>
      <c r="CB24" s="20"/>
      <c r="CC24" s="20">
        <v>975179</v>
      </c>
      <c r="CD24" s="20"/>
      <c r="CE24" s="20">
        <v>763889</v>
      </c>
      <c r="CF24" s="20"/>
      <c r="CG24" s="20"/>
      <c r="CH24" s="20">
        <v>877661</v>
      </c>
      <c r="CI24" s="20"/>
      <c r="CJ24" s="20"/>
      <c r="CK24" s="20">
        <v>8971648</v>
      </c>
      <c r="CL24" s="20"/>
      <c r="CM24" s="20"/>
      <c r="CN24" s="20"/>
      <c r="CO24" s="20">
        <v>8971648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>
        <v>8971648</v>
      </c>
      <c r="DA24" s="20"/>
      <c r="DB24" s="20"/>
      <c r="DC24" s="20">
        <v>1267730</v>
      </c>
      <c r="DD24" s="20"/>
      <c r="DE24" s="20"/>
      <c r="DF24" s="20"/>
      <c r="DG24" s="20">
        <f>DI24+DK24</f>
        <v>1267730</v>
      </c>
      <c r="DH24" s="20"/>
      <c r="DI24" s="20">
        <v>682624</v>
      </c>
      <c r="DJ24" s="20"/>
      <c r="DK24" s="20">
        <v>585106</v>
      </c>
      <c r="DL24" s="20"/>
      <c r="DM24" s="20"/>
      <c r="DN24" s="20"/>
      <c r="DO24" s="20"/>
      <c r="DP24" s="20"/>
      <c r="DQ24" s="20">
        <v>3212094</v>
      </c>
      <c r="DR24" s="20"/>
      <c r="DS24" s="20"/>
      <c r="DT24" s="20"/>
      <c r="DU24" s="20">
        <f>DW24+DY24+EA24+EF24</f>
        <v>3212094</v>
      </c>
      <c r="DV24" s="20"/>
      <c r="DW24" s="20">
        <v>1277993</v>
      </c>
      <c r="DX24" s="20"/>
      <c r="DY24" s="20">
        <v>715130</v>
      </c>
      <c r="DZ24" s="20"/>
      <c r="EA24" s="20">
        <v>552600</v>
      </c>
      <c r="EB24" s="20"/>
      <c r="EC24" s="20"/>
      <c r="ED24" s="20"/>
      <c r="EE24" s="20"/>
      <c r="EF24" s="20">
        <v>666371</v>
      </c>
      <c r="EG24" s="20"/>
      <c r="EH24" s="20"/>
      <c r="EI24" s="20">
        <v>1267730</v>
      </c>
      <c r="EJ24" s="20"/>
      <c r="EK24" s="20"/>
      <c r="EL24" s="20"/>
      <c r="EM24" s="20">
        <f>EQ24+ET24</f>
        <v>1267730</v>
      </c>
      <c r="EN24" s="20"/>
      <c r="EO24" s="20"/>
      <c r="EP24" s="20"/>
      <c r="EQ24" s="20">
        <v>617612</v>
      </c>
      <c r="ER24" s="20"/>
      <c r="ES24" s="20"/>
      <c r="ET24" s="20">
        <v>650118</v>
      </c>
      <c r="EU24" s="20"/>
      <c r="EV24" s="20"/>
      <c r="EW24" s="20">
        <v>5087181</v>
      </c>
      <c r="EX24" s="20"/>
      <c r="EY24" s="20"/>
      <c r="EZ24" s="20"/>
      <c r="FA24" s="20">
        <f>FC24+FE24+FI24+FL24</f>
        <v>5087181</v>
      </c>
      <c r="FB24" s="20"/>
      <c r="FC24" s="20">
        <v>861408</v>
      </c>
      <c r="FD24" s="20"/>
      <c r="FE24" s="20">
        <v>487587</v>
      </c>
      <c r="FF24" s="20"/>
      <c r="FG24" s="20"/>
      <c r="FH24" s="20"/>
      <c r="FI24" s="20">
        <v>1137710</v>
      </c>
      <c r="FJ24" s="20"/>
      <c r="FK24" s="20"/>
      <c r="FL24" s="20">
        <v>2600476</v>
      </c>
      <c r="FM24" s="20"/>
      <c r="FN24" s="20"/>
      <c r="FO24" s="20">
        <v>4063247</v>
      </c>
      <c r="FP24" s="20"/>
      <c r="FQ24" s="20"/>
      <c r="FR24" s="20"/>
      <c r="FS24" s="20">
        <f>FU24+FW24+GB24</f>
        <v>4063247</v>
      </c>
      <c r="FT24" s="20"/>
      <c r="FU24" s="20">
        <v>650118</v>
      </c>
      <c r="FV24" s="20"/>
      <c r="FW24" s="20">
        <v>1137710</v>
      </c>
      <c r="FX24" s="20"/>
      <c r="FY24" s="20"/>
      <c r="FZ24" s="20"/>
      <c r="GA24" s="20"/>
      <c r="GB24" s="20">
        <v>2275419</v>
      </c>
      <c r="GC24" s="20"/>
      <c r="GD24" s="20"/>
      <c r="GE24" s="20">
        <v>4550831</v>
      </c>
      <c r="GF24" s="20"/>
      <c r="GG24" s="20"/>
      <c r="GH24" s="20"/>
      <c r="GI24" s="20">
        <f>GK24+GM24+GO24+GR24</f>
        <v>4550831</v>
      </c>
      <c r="GJ24" s="20"/>
      <c r="GK24" s="20">
        <v>812649</v>
      </c>
      <c r="GL24" s="20"/>
      <c r="GM24" s="20">
        <v>650118</v>
      </c>
      <c r="GN24" s="20"/>
      <c r="GO24" s="20">
        <v>650118</v>
      </c>
      <c r="GP24" s="20"/>
      <c r="GQ24" s="20"/>
      <c r="GR24" s="20">
        <v>2437946</v>
      </c>
      <c r="GS24" s="20"/>
      <c r="GT24" s="20"/>
      <c r="GU24" s="20">
        <v>2145390</v>
      </c>
      <c r="GV24" s="20"/>
      <c r="GW24" s="20"/>
      <c r="GX24" s="20"/>
      <c r="GY24" s="20">
        <f>HA24+HC24+HF24</f>
        <v>2145390</v>
      </c>
      <c r="GZ24" s="20"/>
      <c r="HA24" s="20">
        <v>731383</v>
      </c>
      <c r="HB24" s="20"/>
      <c r="HC24" s="20">
        <v>682624</v>
      </c>
      <c r="HD24" s="20"/>
      <c r="HE24" s="20"/>
      <c r="HF24" s="20">
        <v>731383</v>
      </c>
      <c r="HG24" s="20"/>
      <c r="HH24" s="20"/>
      <c r="HI24" s="20">
        <v>2860525</v>
      </c>
      <c r="HJ24" s="20"/>
      <c r="HK24" s="20"/>
      <c r="HL24" s="20"/>
      <c r="HM24" s="20">
        <f>HO24+HQ24+HV24</f>
        <v>2860525</v>
      </c>
      <c r="HN24" s="20"/>
      <c r="HO24" s="20">
        <v>585106</v>
      </c>
      <c r="HP24" s="20"/>
      <c r="HQ24" s="20">
        <v>1300240</v>
      </c>
      <c r="HR24" s="20"/>
      <c r="HS24" s="20"/>
      <c r="HT24" s="20"/>
      <c r="HU24" s="20"/>
      <c r="HV24" s="20">
        <v>975179</v>
      </c>
      <c r="HW24" s="20"/>
      <c r="HX24" s="20"/>
      <c r="HY24" s="20">
        <v>2210248</v>
      </c>
      <c r="HZ24" s="20"/>
      <c r="IA24" s="20"/>
      <c r="IB24" s="20"/>
      <c r="IC24" s="20">
        <f>IE24+IG24+IK24</f>
        <v>2210248</v>
      </c>
      <c r="ID24" s="20"/>
      <c r="IE24" s="20">
        <v>520094</v>
      </c>
      <c r="IF24" s="20"/>
      <c r="IG24" s="20">
        <v>1007530</v>
      </c>
      <c r="IH24" s="20"/>
      <c r="II24" s="20"/>
      <c r="IJ24" s="20"/>
      <c r="IK24" s="20">
        <v>682624</v>
      </c>
      <c r="IL24" s="20"/>
      <c r="IM24" s="20"/>
      <c r="IN24" s="20">
        <v>2763006</v>
      </c>
      <c r="IO24" s="20"/>
      <c r="IP24" s="20"/>
      <c r="IQ24" s="20"/>
      <c r="IR24" s="20">
        <f>IT24+#REF!</f>
        <v>2763006</v>
      </c>
      <c r="IS24" s="20"/>
      <c r="IT24" s="20">
        <v>1462766</v>
      </c>
      <c r="IU24" s="20"/>
      <c r="IV24" s="20"/>
    </row>
    <row r="25" spans="1:256" s="24" customFormat="1" ht="46.5" customHeight="1">
      <c r="A25" s="23"/>
      <c r="B25" s="55" t="s">
        <v>174</v>
      </c>
      <c r="C25" s="9">
        <v>6748000</v>
      </c>
      <c r="D25" s="9">
        <v>6748000</v>
      </c>
      <c r="E25" s="9">
        <v>4700000</v>
      </c>
      <c r="F25" s="9"/>
      <c r="G25" s="9"/>
      <c r="H25" s="9"/>
      <c r="I25" s="9"/>
      <c r="J25" s="9">
        <v>10000</v>
      </c>
      <c r="K25" s="80">
        <f t="shared" si="14"/>
        <v>10000</v>
      </c>
      <c r="L25" s="9"/>
      <c r="M25" s="9">
        <v>2040643</v>
      </c>
      <c r="N25" s="9"/>
      <c r="O25" s="9"/>
      <c r="P25" s="9">
        <v>468795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>
        <v>60000</v>
      </c>
      <c r="AZ25" s="9"/>
      <c r="BA25" s="9"/>
      <c r="BB25" s="9"/>
      <c r="BC25" s="9">
        <v>60000</v>
      </c>
      <c r="BD25" s="9"/>
      <c r="BE25" s="9">
        <v>60000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>
        <v>70000</v>
      </c>
      <c r="CL25" s="9"/>
      <c r="CM25" s="9"/>
      <c r="CN25" s="9"/>
      <c r="CO25" s="9">
        <v>70000</v>
      </c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>
        <v>70000</v>
      </c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>
        <v>36035</v>
      </c>
      <c r="DR25" s="9"/>
      <c r="DS25" s="9"/>
      <c r="DT25" s="9"/>
      <c r="DU25" s="9">
        <f>DW25+EC25</f>
        <v>36035</v>
      </c>
      <c r="DV25" s="9"/>
      <c r="DW25" s="9">
        <v>24150</v>
      </c>
      <c r="DX25" s="9"/>
      <c r="DY25" s="9"/>
      <c r="DZ25" s="9"/>
      <c r="EA25" s="9"/>
      <c r="EB25" s="9"/>
      <c r="EC25" s="9">
        <v>11885</v>
      </c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>
        <v>86800</v>
      </c>
      <c r="EX25" s="9"/>
      <c r="EY25" s="9"/>
      <c r="EZ25" s="9"/>
      <c r="FA25" s="9">
        <v>86800</v>
      </c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>
        <v>86800</v>
      </c>
      <c r="FM25" s="9"/>
      <c r="FN25" s="9"/>
      <c r="FO25" s="9">
        <v>51000</v>
      </c>
      <c r="FP25" s="9"/>
      <c r="FQ25" s="9"/>
      <c r="FR25" s="9"/>
      <c r="FS25" s="9">
        <v>51000</v>
      </c>
      <c r="FT25" s="9"/>
      <c r="FU25" s="9">
        <v>51000</v>
      </c>
      <c r="FV25" s="9"/>
      <c r="FW25" s="9"/>
      <c r="FX25" s="9"/>
      <c r="FY25" s="9"/>
      <c r="FZ25" s="9"/>
      <c r="GA25" s="9"/>
      <c r="GB25" s="9"/>
      <c r="GC25" s="9"/>
      <c r="GD25" s="9"/>
      <c r="GE25" s="9">
        <v>400000</v>
      </c>
      <c r="GF25" s="9"/>
      <c r="GG25" s="9"/>
      <c r="GH25" s="9"/>
      <c r="GI25" s="9">
        <v>400000</v>
      </c>
      <c r="GJ25" s="9"/>
      <c r="GK25" s="9"/>
      <c r="GL25" s="9"/>
      <c r="GM25" s="9"/>
      <c r="GN25" s="9"/>
      <c r="GO25" s="9"/>
      <c r="GP25" s="9"/>
      <c r="GQ25" s="9"/>
      <c r="GR25" s="9">
        <v>400000</v>
      </c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>
        <v>13727</v>
      </c>
      <c r="HJ25" s="9"/>
      <c r="HK25" s="9"/>
      <c r="HL25" s="9"/>
      <c r="HM25" s="9">
        <v>13727</v>
      </c>
      <c r="HN25" s="9"/>
      <c r="HO25" s="9">
        <v>13727</v>
      </c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>
        <v>116000</v>
      </c>
      <c r="IO25" s="9"/>
      <c r="IP25" s="9"/>
      <c r="IQ25" s="9"/>
      <c r="IR25" s="9">
        <v>116000</v>
      </c>
      <c r="IS25" s="9"/>
      <c r="IT25" s="9">
        <v>116000</v>
      </c>
      <c r="IU25" s="9"/>
      <c r="IV25" s="9"/>
    </row>
    <row r="26" spans="1:256" s="24" customFormat="1" ht="63" customHeight="1">
      <c r="A26" s="23"/>
      <c r="B26" s="56" t="s">
        <v>177</v>
      </c>
      <c r="C26" s="61"/>
      <c r="D26" s="61"/>
      <c r="E26" s="61">
        <v>13771421</v>
      </c>
      <c r="F26" s="61"/>
      <c r="G26" s="61"/>
      <c r="H26" s="61"/>
      <c r="I26" s="61"/>
      <c r="J26" s="61">
        <v>8505899</v>
      </c>
      <c r="K26" s="80">
        <f t="shared" si="14"/>
        <v>8505899</v>
      </c>
      <c r="L26" s="61"/>
      <c r="M26" s="61">
        <v>614994</v>
      </c>
      <c r="N26" s="61"/>
      <c r="O26" s="61"/>
      <c r="P26" s="61">
        <v>917497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>
        <v>1713648</v>
      </c>
      <c r="CL26" s="61"/>
      <c r="CM26" s="61"/>
      <c r="CN26" s="61"/>
      <c r="CO26" s="61">
        <v>1713648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>
        <v>1713648</v>
      </c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>
        <v>971486</v>
      </c>
      <c r="HZ26" s="61"/>
      <c r="IA26" s="61"/>
      <c r="IB26" s="61"/>
      <c r="IC26" s="61">
        <v>971486</v>
      </c>
      <c r="ID26" s="61"/>
      <c r="IE26" s="61">
        <v>971486</v>
      </c>
      <c r="IF26" s="61"/>
      <c r="IG26" s="61"/>
      <c r="IH26" s="61"/>
      <c r="II26" s="61"/>
      <c r="IJ26" s="61"/>
      <c r="IK26" s="61"/>
      <c r="IL26" s="61"/>
      <c r="IM26" s="61"/>
      <c r="IN26" s="61">
        <v>1047897</v>
      </c>
      <c r="IO26" s="61"/>
      <c r="IP26" s="61"/>
      <c r="IQ26" s="61"/>
      <c r="IR26" s="61">
        <v>1047897</v>
      </c>
      <c r="IS26" s="61"/>
      <c r="IT26" s="61">
        <v>1047897</v>
      </c>
      <c r="IU26" s="61"/>
      <c r="IV26" s="61"/>
    </row>
    <row r="27" spans="1:256" s="24" customFormat="1" ht="32.25" customHeight="1">
      <c r="A27" s="23"/>
      <c r="B27" s="55" t="s">
        <v>178</v>
      </c>
      <c r="C27" s="61">
        <v>168945590</v>
      </c>
      <c r="D27" s="61"/>
      <c r="E27" s="61">
        <v>324231538</v>
      </c>
      <c r="F27" s="61"/>
      <c r="G27" s="61"/>
      <c r="H27" s="61"/>
      <c r="I27" s="61"/>
      <c r="J27" s="61">
        <v>224831538</v>
      </c>
      <c r="K27" s="80">
        <f t="shared" si="14"/>
        <v>224831538</v>
      </c>
      <c r="L27" s="61"/>
      <c r="M27" s="61">
        <v>99400000</v>
      </c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s="24" customFormat="1" ht="17.25" customHeight="1">
      <c r="A28" s="23"/>
      <c r="B28" s="53" t="s">
        <v>179</v>
      </c>
      <c r="C28" s="20">
        <v>539526564</v>
      </c>
      <c r="D28" s="20">
        <v>539526564</v>
      </c>
      <c r="E28" s="20">
        <v>56911113</v>
      </c>
      <c r="F28" s="20">
        <v>56911113</v>
      </c>
      <c r="G28" s="20"/>
      <c r="H28" s="20"/>
      <c r="I28" s="20"/>
      <c r="J28" s="20"/>
      <c r="K28" s="80">
        <f t="shared" si="14"/>
        <v>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s="24" customFormat="1" ht="30.75" customHeight="1">
      <c r="A29" s="23"/>
      <c r="B29" s="55" t="s">
        <v>180</v>
      </c>
      <c r="C29" s="20">
        <v>350000</v>
      </c>
      <c r="D29" s="20"/>
      <c r="E29" s="20">
        <v>350000</v>
      </c>
      <c r="F29" s="20"/>
      <c r="G29" s="20"/>
      <c r="H29" s="20"/>
      <c r="I29" s="20"/>
      <c r="J29" s="20"/>
      <c r="K29" s="80">
        <f t="shared" si="14"/>
        <v>0</v>
      </c>
      <c r="L29" s="20"/>
      <c r="M29" s="20"/>
      <c r="N29" s="20"/>
      <c r="O29" s="20"/>
      <c r="P29" s="20">
        <v>70000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v>70000</v>
      </c>
      <c r="DD29" s="20"/>
      <c r="DE29" s="20"/>
      <c r="DF29" s="20"/>
      <c r="DG29" s="20">
        <v>70000</v>
      </c>
      <c r="DH29" s="20"/>
      <c r="DI29" s="20"/>
      <c r="DJ29" s="20"/>
      <c r="DK29" s="20">
        <v>70000</v>
      </c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>
        <v>70000</v>
      </c>
      <c r="EJ29" s="20"/>
      <c r="EK29" s="20"/>
      <c r="EL29" s="20"/>
      <c r="EM29" s="20">
        <v>70000</v>
      </c>
      <c r="EN29" s="20"/>
      <c r="EO29" s="20"/>
      <c r="EP29" s="20"/>
      <c r="EQ29" s="20">
        <v>70000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>
        <v>70000</v>
      </c>
      <c r="GV29" s="20"/>
      <c r="GW29" s="20"/>
      <c r="GX29" s="20"/>
      <c r="GY29" s="20">
        <v>70000</v>
      </c>
      <c r="GZ29" s="20"/>
      <c r="HA29" s="20">
        <v>70000</v>
      </c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s="24" customFormat="1" ht="32.25" customHeight="1">
      <c r="A30" s="23"/>
      <c r="B30" s="55" t="s">
        <v>181</v>
      </c>
      <c r="C30" s="9">
        <v>4678733</v>
      </c>
      <c r="D30" s="9">
        <v>4678733</v>
      </c>
      <c r="E30" s="9">
        <v>4678733</v>
      </c>
      <c r="F30" s="9">
        <v>4678733</v>
      </c>
      <c r="G30" s="9"/>
      <c r="H30" s="9"/>
      <c r="I30" s="9"/>
      <c r="J30" s="9"/>
      <c r="K30" s="80">
        <f t="shared" si="14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24" customFormat="1" ht="15.75" customHeight="1">
      <c r="A31" s="23"/>
      <c r="B31" s="57" t="s">
        <v>182</v>
      </c>
      <c r="C31" s="61"/>
      <c r="D31" s="61"/>
      <c r="E31" s="61">
        <v>232395</v>
      </c>
      <c r="F31" s="61"/>
      <c r="G31" s="61"/>
      <c r="H31" s="61"/>
      <c r="I31" s="61"/>
      <c r="J31" s="61"/>
      <c r="K31" s="80">
        <f t="shared" si="14"/>
        <v>0</v>
      </c>
      <c r="L31" s="61"/>
      <c r="M31" s="61"/>
      <c r="N31" s="61"/>
      <c r="O31" s="61"/>
      <c r="P31" s="61">
        <v>38732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>
        <v>58099</v>
      </c>
      <c r="BR31" s="61"/>
      <c r="BS31" s="61">
        <v>58099</v>
      </c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>
        <v>38732</v>
      </c>
      <c r="CL31" s="61"/>
      <c r="CM31" s="61">
        <v>38732</v>
      </c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>
        <v>96832</v>
      </c>
      <c r="FP31" s="61"/>
      <c r="FQ31" s="61">
        <v>96832</v>
      </c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s="24" customFormat="1" ht="30.75" customHeight="1">
      <c r="A32" s="23"/>
      <c r="B32" s="55" t="s">
        <v>183</v>
      </c>
      <c r="C32" s="61">
        <v>11101972</v>
      </c>
      <c r="D32" s="61"/>
      <c r="E32" s="61">
        <v>11333803</v>
      </c>
      <c r="F32" s="61"/>
      <c r="G32" s="61"/>
      <c r="H32" s="61"/>
      <c r="I32" s="61"/>
      <c r="J32" s="61"/>
      <c r="K32" s="80">
        <f t="shared" si="14"/>
        <v>0</v>
      </c>
      <c r="L32" s="61"/>
      <c r="M32" s="61">
        <v>11333803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s="24" customFormat="1" ht="31.5" customHeight="1">
      <c r="A33" s="23"/>
      <c r="B33" s="55" t="s">
        <v>184</v>
      </c>
      <c r="C33" s="61">
        <v>466434647</v>
      </c>
      <c r="D33" s="61"/>
      <c r="E33" s="61">
        <v>520000202</v>
      </c>
      <c r="F33" s="61"/>
      <c r="G33" s="61"/>
      <c r="H33" s="61"/>
      <c r="I33" s="61"/>
      <c r="J33" s="61">
        <v>206782365</v>
      </c>
      <c r="K33" s="80">
        <f t="shared" si="14"/>
        <v>206782365</v>
      </c>
      <c r="L33" s="61"/>
      <c r="M33" s="61">
        <v>60007021</v>
      </c>
      <c r="N33" s="61"/>
      <c r="O33" s="61"/>
      <c r="P33" s="61">
        <v>17421097</v>
      </c>
      <c r="Q33" s="61"/>
      <c r="R33" s="61"/>
      <c r="S33" s="61"/>
      <c r="T33" s="61"/>
      <c r="U33" s="61">
        <f>W33+AE33</f>
        <v>19432211</v>
      </c>
      <c r="V33" s="61"/>
      <c r="W33" s="61">
        <v>19169750</v>
      </c>
      <c r="X33" s="61"/>
      <c r="Y33" s="61"/>
      <c r="Z33" s="61"/>
      <c r="AA33" s="61"/>
      <c r="AB33" s="61"/>
      <c r="AC33" s="61"/>
      <c r="AD33" s="61"/>
      <c r="AE33" s="61">
        <v>262461</v>
      </c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>
        <f>BA33+BC33</f>
        <v>24787938</v>
      </c>
      <c r="AZ33" s="61"/>
      <c r="BA33" s="61">
        <v>19465661</v>
      </c>
      <c r="BB33" s="61"/>
      <c r="BC33" s="61">
        <v>5322277</v>
      </c>
      <c r="BD33" s="61"/>
      <c r="BE33" s="61">
        <v>5322277</v>
      </c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>
        <v>23077970</v>
      </c>
      <c r="BR33" s="61"/>
      <c r="BS33" s="61">
        <v>23077970</v>
      </c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>
        <v>30812379</v>
      </c>
      <c r="CL33" s="61"/>
      <c r="CM33" s="61">
        <v>30812379</v>
      </c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>
        <v>6866490</v>
      </c>
      <c r="DD33" s="61"/>
      <c r="DE33" s="61">
        <v>6866490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>
        <v>9753917</v>
      </c>
      <c r="DR33" s="61"/>
      <c r="DS33" s="61">
        <v>9753917</v>
      </c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>
        <v>6928096</v>
      </c>
      <c r="EJ33" s="61"/>
      <c r="EK33" s="61">
        <v>6928096</v>
      </c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>
        <f>EY33+FA33</f>
        <v>11942046</v>
      </c>
      <c r="EX33" s="61"/>
      <c r="EY33" s="61">
        <v>8962943</v>
      </c>
      <c r="EZ33" s="61"/>
      <c r="FA33" s="61">
        <f>FC33+FE33+FG33+FI33</f>
        <v>2979103</v>
      </c>
      <c r="FB33" s="61"/>
      <c r="FC33" s="61">
        <v>678184</v>
      </c>
      <c r="FD33" s="61"/>
      <c r="FE33" s="61">
        <v>607072</v>
      </c>
      <c r="FF33" s="61"/>
      <c r="FG33" s="61">
        <v>528918</v>
      </c>
      <c r="FH33" s="61"/>
      <c r="FI33" s="61">
        <v>1164929</v>
      </c>
      <c r="FJ33" s="61"/>
      <c r="FK33" s="61"/>
      <c r="FL33" s="61"/>
      <c r="FM33" s="61"/>
      <c r="FN33" s="61"/>
      <c r="FO33" s="61">
        <v>15304190</v>
      </c>
      <c r="FP33" s="61"/>
      <c r="FQ33" s="61">
        <v>15304190</v>
      </c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>
        <v>11339234</v>
      </c>
      <c r="GF33" s="61"/>
      <c r="GG33" s="61">
        <v>11339234</v>
      </c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>
        <v>10127891</v>
      </c>
      <c r="GV33" s="61"/>
      <c r="GW33" s="61">
        <v>10127891</v>
      </c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>
        <v>12057576</v>
      </c>
      <c r="HJ33" s="61"/>
      <c r="HK33" s="61">
        <v>12057576</v>
      </c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>
        <v>14862071</v>
      </c>
      <c r="HZ33" s="61"/>
      <c r="IA33" s="61">
        <v>14862071</v>
      </c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>
        <v>9211502</v>
      </c>
      <c r="IO33" s="61"/>
      <c r="IP33" s="61">
        <v>9211502</v>
      </c>
      <c r="IQ33" s="61"/>
      <c r="IR33" s="61"/>
      <c r="IS33" s="61"/>
      <c r="IT33" s="61"/>
      <c r="IU33" s="61"/>
      <c r="IV33" s="61"/>
    </row>
    <row r="34" spans="1:256" s="24" customFormat="1" ht="31.5" customHeight="1">
      <c r="A34" s="23"/>
      <c r="B34" s="55" t="s">
        <v>185</v>
      </c>
      <c r="C34" s="61">
        <v>1605000</v>
      </c>
      <c r="D34" s="61">
        <v>1605000</v>
      </c>
      <c r="E34" s="61">
        <v>1605000</v>
      </c>
      <c r="F34" s="61">
        <v>1605000</v>
      </c>
      <c r="G34" s="61"/>
      <c r="H34" s="61"/>
      <c r="I34" s="61"/>
      <c r="J34" s="61"/>
      <c r="K34" s="80">
        <f t="shared" si="14"/>
        <v>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1:256" s="24" customFormat="1" ht="31.5" customHeight="1">
      <c r="A35" s="23"/>
      <c r="B35" s="55" t="s">
        <v>186</v>
      </c>
      <c r="C35" s="61"/>
      <c r="D35" s="61"/>
      <c r="E35" s="61">
        <v>35348680</v>
      </c>
      <c r="F35" s="61"/>
      <c r="G35" s="61"/>
      <c r="H35" s="61"/>
      <c r="I35" s="61"/>
      <c r="J35" s="61"/>
      <c r="K35" s="80">
        <f t="shared" si="14"/>
        <v>0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>
        <v>35348680</v>
      </c>
      <c r="BR35" s="61"/>
      <c r="BS35" s="61">
        <v>35348680</v>
      </c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s="24" customFormat="1" ht="30.75" customHeight="1">
      <c r="A36" s="23"/>
      <c r="B36" s="55" t="s">
        <v>187</v>
      </c>
      <c r="C36" s="61"/>
      <c r="D36" s="61"/>
      <c r="E36" s="61">
        <v>32771324</v>
      </c>
      <c r="F36" s="61"/>
      <c r="G36" s="61"/>
      <c r="H36" s="61"/>
      <c r="I36" s="61"/>
      <c r="J36" s="61"/>
      <c r="K36" s="80">
        <f t="shared" si="14"/>
        <v>0</v>
      </c>
      <c r="L36" s="61"/>
      <c r="M36" s="61"/>
      <c r="N36" s="61"/>
      <c r="O36" s="61"/>
      <c r="P36" s="61"/>
      <c r="Q36" s="61"/>
      <c r="R36" s="61"/>
      <c r="S36" s="61"/>
      <c r="T36" s="61"/>
      <c r="U36" s="61">
        <v>2785831</v>
      </c>
      <c r="V36" s="61"/>
      <c r="W36" s="61">
        <v>2785831</v>
      </c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>
        <v>11188930</v>
      </c>
      <c r="GF36" s="61"/>
      <c r="GG36" s="61">
        <v>11188930</v>
      </c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>
        <v>12017014</v>
      </c>
      <c r="GV36" s="61"/>
      <c r="GW36" s="61">
        <v>12017014</v>
      </c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s="24" customFormat="1" ht="15.75" customHeight="1">
      <c r="A37" s="23"/>
      <c r="B37" s="55" t="s">
        <v>188</v>
      </c>
      <c r="C37" s="61"/>
      <c r="D37" s="61"/>
      <c r="E37" s="61">
        <v>12500000</v>
      </c>
      <c r="F37" s="61">
        <v>12500000</v>
      </c>
      <c r="G37" s="61"/>
      <c r="H37" s="61"/>
      <c r="I37" s="61"/>
      <c r="J37" s="61"/>
      <c r="K37" s="80">
        <f t="shared" si="14"/>
        <v>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s="24" customFormat="1" ht="31.5" customHeight="1">
      <c r="A38" s="23"/>
      <c r="B38" s="55" t="s">
        <v>189</v>
      </c>
      <c r="C38" s="9">
        <v>90755220</v>
      </c>
      <c r="D38" s="9"/>
      <c r="E38" s="9">
        <v>82070704</v>
      </c>
      <c r="F38" s="9"/>
      <c r="G38" s="9"/>
      <c r="H38" s="9"/>
      <c r="I38" s="9"/>
      <c r="J38" s="9"/>
      <c r="K38" s="80">
        <f t="shared" si="14"/>
        <v>0</v>
      </c>
      <c r="L38" s="9"/>
      <c r="M38" s="9">
        <v>82070704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24" customFormat="1" ht="32.25" customHeight="1">
      <c r="A39" s="23"/>
      <c r="B39" s="55" t="s">
        <v>190</v>
      </c>
      <c r="C39" s="61"/>
      <c r="D39" s="61"/>
      <c r="E39" s="61">
        <v>5258249</v>
      </c>
      <c r="F39" s="61"/>
      <c r="G39" s="61"/>
      <c r="H39" s="61"/>
      <c r="I39" s="61"/>
      <c r="J39" s="61"/>
      <c r="K39" s="80">
        <f t="shared" si="14"/>
        <v>0</v>
      </c>
      <c r="L39" s="61"/>
      <c r="M39" s="61"/>
      <c r="N39" s="61"/>
      <c r="O39" s="61"/>
      <c r="P39" s="61">
        <v>5258249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7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s="24" customFormat="1" ht="32.25" customHeight="1">
      <c r="A40" s="23"/>
      <c r="B40" s="55" t="s">
        <v>191</v>
      </c>
      <c r="C40" s="61"/>
      <c r="D40" s="61"/>
      <c r="E40" s="61">
        <v>118063750</v>
      </c>
      <c r="F40" s="61"/>
      <c r="G40" s="61"/>
      <c r="H40" s="61"/>
      <c r="I40" s="61"/>
      <c r="J40" s="61">
        <v>23691080</v>
      </c>
      <c r="K40" s="80">
        <f t="shared" si="14"/>
        <v>23691080</v>
      </c>
      <c r="L40" s="61"/>
      <c r="M40" s="61">
        <v>52706003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7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s="24" customFormat="1" ht="31.5" customHeight="1">
      <c r="A41" s="23"/>
      <c r="B41" s="55" t="s">
        <v>192</v>
      </c>
      <c r="C41" s="61">
        <v>43054387</v>
      </c>
      <c r="D41" s="61"/>
      <c r="E41" s="61">
        <v>76228659</v>
      </c>
      <c r="F41" s="61"/>
      <c r="G41" s="61"/>
      <c r="H41" s="61"/>
      <c r="I41" s="61"/>
      <c r="J41" s="61"/>
      <c r="K41" s="80">
        <f t="shared" si="14"/>
        <v>0</v>
      </c>
      <c r="L41" s="61"/>
      <c r="M41" s="61"/>
      <c r="N41" s="61"/>
      <c r="O41" s="61"/>
      <c r="P41" s="61"/>
      <c r="Q41" s="61"/>
      <c r="R41" s="61"/>
      <c r="S41" s="61"/>
      <c r="T41" s="61"/>
      <c r="U41" s="61">
        <v>48335443</v>
      </c>
      <c r="V41" s="61"/>
      <c r="W41" s="61">
        <v>48335443</v>
      </c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>
        <v>27893216</v>
      </c>
      <c r="GF41" s="61"/>
      <c r="GG41" s="61"/>
      <c r="GH41" s="61"/>
      <c r="GI41" s="61">
        <v>27893216</v>
      </c>
      <c r="GJ41" s="61"/>
      <c r="GK41" s="61"/>
      <c r="GL41" s="61"/>
      <c r="GM41" s="61"/>
      <c r="GN41" s="61"/>
      <c r="GO41" s="61"/>
      <c r="GP41" s="61"/>
      <c r="GQ41" s="61"/>
      <c r="GR41" s="61">
        <v>27893216</v>
      </c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s="24" customFormat="1" ht="48" customHeight="1">
      <c r="A42" s="23"/>
      <c r="B42" s="55" t="s">
        <v>202</v>
      </c>
      <c r="C42" s="61">
        <v>736414194</v>
      </c>
      <c r="D42" s="61"/>
      <c r="E42" s="61">
        <v>722997356</v>
      </c>
      <c r="F42" s="61"/>
      <c r="G42" s="61"/>
      <c r="H42" s="61"/>
      <c r="I42" s="61"/>
      <c r="J42" s="61"/>
      <c r="K42" s="80">
        <f t="shared" si="14"/>
        <v>0</v>
      </c>
      <c r="L42" s="61"/>
      <c r="M42" s="61"/>
      <c r="N42" s="61"/>
      <c r="O42" s="61"/>
      <c r="P42" s="61"/>
      <c r="Q42" s="61"/>
      <c r="R42" s="61"/>
      <c r="S42" s="61"/>
      <c r="T42" s="61"/>
      <c r="U42" s="61">
        <v>454681600</v>
      </c>
      <c r="V42" s="61"/>
      <c r="W42" s="61">
        <v>454681600</v>
      </c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>
        <v>106745105</v>
      </c>
      <c r="DD42" s="61"/>
      <c r="DE42" s="61">
        <v>106745105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>
        <v>34422955</v>
      </c>
      <c r="HJ42" s="61"/>
      <c r="HK42" s="61">
        <v>34422955</v>
      </c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>
        <v>127147696</v>
      </c>
      <c r="HZ42" s="61"/>
      <c r="IA42" s="61">
        <v>127147696</v>
      </c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s="24" customFormat="1" ht="31.5" customHeight="1">
      <c r="A43" s="23"/>
      <c r="B43" s="55" t="s">
        <v>193</v>
      </c>
      <c r="C43" s="61">
        <v>53187213</v>
      </c>
      <c r="D43" s="61"/>
      <c r="E43" s="61">
        <v>101312000</v>
      </c>
      <c r="F43" s="61"/>
      <c r="G43" s="61"/>
      <c r="H43" s="61"/>
      <c r="I43" s="61"/>
      <c r="J43" s="61"/>
      <c r="K43" s="80">
        <f t="shared" si="14"/>
        <v>0</v>
      </c>
      <c r="L43" s="61"/>
      <c r="M43" s="61"/>
      <c r="N43" s="61"/>
      <c r="O43" s="61"/>
      <c r="P43" s="61"/>
      <c r="Q43" s="61"/>
      <c r="R43" s="61"/>
      <c r="S43" s="61"/>
      <c r="T43" s="61"/>
      <c r="U43" s="61">
        <v>28899000</v>
      </c>
      <c r="V43" s="61"/>
      <c r="W43" s="61">
        <v>28899000</v>
      </c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>
        <v>2394000</v>
      </c>
      <c r="DD43" s="61"/>
      <c r="DE43" s="61">
        <v>2394000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>
        <v>379000</v>
      </c>
      <c r="FP43" s="61"/>
      <c r="FQ43" s="61">
        <v>379000</v>
      </c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>
        <v>450000</v>
      </c>
      <c r="GV43" s="61"/>
      <c r="GW43" s="61">
        <v>450000</v>
      </c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s="24" customFormat="1" ht="15.75" customHeight="1">
      <c r="A44" s="23"/>
      <c r="B44" s="57" t="s">
        <v>195</v>
      </c>
      <c r="C44" s="61">
        <v>188508983</v>
      </c>
      <c r="D44" s="61"/>
      <c r="E44" s="61">
        <v>139521000</v>
      </c>
      <c r="F44" s="61"/>
      <c r="G44" s="61"/>
      <c r="H44" s="61"/>
      <c r="I44" s="61"/>
      <c r="J44" s="61"/>
      <c r="K44" s="80">
        <f t="shared" si="14"/>
        <v>0</v>
      </c>
      <c r="L44" s="61"/>
      <c r="M44" s="61">
        <v>3694000</v>
      </c>
      <c r="N44" s="61"/>
      <c r="O44" s="61"/>
      <c r="P44" s="61">
        <v>5263000</v>
      </c>
      <c r="Q44" s="61"/>
      <c r="R44" s="61"/>
      <c r="S44" s="61"/>
      <c r="T44" s="61"/>
      <c r="U44" s="61">
        <v>32364000</v>
      </c>
      <c r="V44" s="61"/>
      <c r="W44" s="61">
        <v>32364000</v>
      </c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>
        <v>18713000</v>
      </c>
      <c r="AZ44" s="61"/>
      <c r="BA44" s="61">
        <v>18713000</v>
      </c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>
        <v>14048000</v>
      </c>
      <c r="BR44" s="61"/>
      <c r="BS44" s="61">
        <v>14048000</v>
      </c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>
        <v>9640000</v>
      </c>
      <c r="CL44" s="61"/>
      <c r="CM44" s="61">
        <v>9640000</v>
      </c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>
        <v>23118000</v>
      </c>
      <c r="DD44" s="61"/>
      <c r="DE44" s="61">
        <v>23118000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>
        <v>3020000</v>
      </c>
      <c r="DR44" s="61"/>
      <c r="DS44" s="61">
        <v>3020000</v>
      </c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>
        <v>3600000</v>
      </c>
      <c r="EX44" s="61"/>
      <c r="EY44" s="61">
        <v>3600000</v>
      </c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>
        <v>2141000</v>
      </c>
      <c r="GF44" s="61"/>
      <c r="GG44" s="61">
        <v>2141000</v>
      </c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>
        <v>5708000</v>
      </c>
      <c r="HJ44" s="61"/>
      <c r="HK44" s="61">
        <v>5708000</v>
      </c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>
        <v>5268000</v>
      </c>
      <c r="IO44" s="61"/>
      <c r="IP44" s="61">
        <v>5268000</v>
      </c>
      <c r="IQ44" s="61"/>
      <c r="IR44" s="61"/>
      <c r="IS44" s="61"/>
      <c r="IT44" s="61"/>
      <c r="IU44" s="61"/>
      <c r="IV44" s="61"/>
    </row>
    <row r="45" spans="1:256" s="24" customFormat="1" ht="31.5" customHeight="1">
      <c r="A45" s="23"/>
      <c r="B45" s="55" t="s">
        <v>196</v>
      </c>
      <c r="C45" s="61">
        <v>6000000</v>
      </c>
      <c r="D45" s="61"/>
      <c r="E45" s="61">
        <v>3049167</v>
      </c>
      <c r="F45" s="61">
        <v>3049167</v>
      </c>
      <c r="G45" s="61"/>
      <c r="H45" s="61"/>
      <c r="I45" s="61"/>
      <c r="J45" s="61"/>
      <c r="K45" s="80">
        <f t="shared" si="14"/>
        <v>0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s="24" customFormat="1" ht="31.5" customHeight="1">
      <c r="A46" s="23"/>
      <c r="B46" s="55" t="s">
        <v>197</v>
      </c>
      <c r="C46" s="61"/>
      <c r="D46" s="61"/>
      <c r="E46" s="61">
        <v>1920287</v>
      </c>
      <c r="F46" s="61">
        <v>1920287</v>
      </c>
      <c r="G46" s="61"/>
      <c r="H46" s="61"/>
      <c r="I46" s="61"/>
      <c r="J46" s="61"/>
      <c r="K46" s="80">
        <f t="shared" si="14"/>
        <v>0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s="24" customFormat="1" ht="31.5" customHeight="1">
      <c r="A47" s="23"/>
      <c r="B47" s="55" t="s">
        <v>199</v>
      </c>
      <c r="C47" s="9">
        <v>4800000</v>
      </c>
      <c r="D47" s="9">
        <v>4800000</v>
      </c>
      <c r="E47" s="9">
        <v>4800000</v>
      </c>
      <c r="F47" s="9">
        <v>4800000</v>
      </c>
      <c r="G47" s="9"/>
      <c r="H47" s="9"/>
      <c r="I47" s="9"/>
      <c r="J47" s="9"/>
      <c r="K47" s="80">
        <f t="shared" si="14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24" customFormat="1" ht="15" customHeight="1">
      <c r="A48" s="23"/>
      <c r="B48" s="55" t="s">
        <v>200</v>
      </c>
      <c r="C48" s="9">
        <v>475714860</v>
      </c>
      <c r="D48" s="9">
        <v>475714860</v>
      </c>
      <c r="E48" s="9">
        <v>500000000</v>
      </c>
      <c r="F48" s="9"/>
      <c r="G48" s="9"/>
      <c r="H48" s="9"/>
      <c r="I48" s="9"/>
      <c r="J48" s="9"/>
      <c r="K48" s="80">
        <f t="shared" si="14"/>
        <v>0</v>
      </c>
      <c r="L48" s="9"/>
      <c r="M48" s="9">
        <v>60000000</v>
      </c>
      <c r="N48" s="9"/>
      <c r="O48" s="9"/>
      <c r="P48" s="9">
        <v>42479340</v>
      </c>
      <c r="Q48" s="9"/>
      <c r="R48" s="9"/>
      <c r="S48" s="9"/>
      <c r="T48" s="9"/>
      <c r="U48" s="9">
        <f>W48+Y48</f>
        <v>31957498</v>
      </c>
      <c r="V48" s="9"/>
      <c r="W48" s="9">
        <v>13047321</v>
      </c>
      <c r="X48" s="9"/>
      <c r="Y48" s="9">
        <f>AA48+AC48+AE48+AG48+AI48+AK48+AM48+AO48+AQ48+AS48+AV48</f>
        <v>18910177</v>
      </c>
      <c r="Z48" s="9"/>
      <c r="AA48" s="9">
        <v>1194741</v>
      </c>
      <c r="AB48" s="9"/>
      <c r="AC48" s="9">
        <v>1278495</v>
      </c>
      <c r="AD48" s="9"/>
      <c r="AE48" s="9">
        <v>1665784</v>
      </c>
      <c r="AF48" s="9"/>
      <c r="AG48" s="9">
        <v>1375237</v>
      </c>
      <c r="AH48" s="9"/>
      <c r="AI48" s="9">
        <v>2281694</v>
      </c>
      <c r="AJ48" s="9"/>
      <c r="AK48" s="9">
        <v>1295251</v>
      </c>
      <c r="AL48" s="9"/>
      <c r="AM48" s="9">
        <v>1718391</v>
      </c>
      <c r="AN48" s="9"/>
      <c r="AO48" s="9">
        <v>2029951</v>
      </c>
      <c r="AP48" s="9"/>
      <c r="AQ48" s="9">
        <v>1683093</v>
      </c>
      <c r="AR48" s="9"/>
      <c r="AS48" s="9">
        <v>2892640</v>
      </c>
      <c r="AT48" s="9"/>
      <c r="AU48" s="9"/>
      <c r="AV48" s="9">
        <v>1494900</v>
      </c>
      <c r="AW48" s="9"/>
      <c r="AX48" s="9"/>
      <c r="AY48" s="9">
        <f>BA48+BC48</f>
        <v>42915403</v>
      </c>
      <c r="AZ48" s="9"/>
      <c r="BA48" s="9">
        <v>12263359</v>
      </c>
      <c r="BB48" s="9"/>
      <c r="BC48" s="9">
        <f>BE48+BG48+BI48+BK48+BN48</f>
        <v>30652044</v>
      </c>
      <c r="BD48" s="9"/>
      <c r="BE48" s="9">
        <v>9551416</v>
      </c>
      <c r="BF48" s="9"/>
      <c r="BG48" s="9">
        <v>5065689</v>
      </c>
      <c r="BH48" s="9"/>
      <c r="BI48" s="9">
        <v>7221379</v>
      </c>
      <c r="BJ48" s="9"/>
      <c r="BK48" s="9">
        <v>2077352</v>
      </c>
      <c r="BL48" s="9"/>
      <c r="BM48" s="9"/>
      <c r="BN48" s="9">
        <v>6736208</v>
      </c>
      <c r="BO48" s="9"/>
      <c r="BP48" s="9"/>
      <c r="BQ48" s="9">
        <f>BS48+BU48</f>
        <v>43725441</v>
      </c>
      <c r="BR48" s="9"/>
      <c r="BS48" s="9">
        <v>10783984</v>
      </c>
      <c r="BT48" s="9"/>
      <c r="BU48" s="9">
        <f>BW48+BY48+CA48+CC48+CE48+CH48</f>
        <v>32941457</v>
      </c>
      <c r="BV48" s="9"/>
      <c r="BW48" s="9">
        <v>7381187</v>
      </c>
      <c r="BX48" s="9"/>
      <c r="BY48" s="9">
        <v>4356439</v>
      </c>
      <c r="BZ48" s="9"/>
      <c r="CA48" s="9">
        <v>3421536</v>
      </c>
      <c r="CB48" s="9"/>
      <c r="CC48" s="9">
        <v>2908455</v>
      </c>
      <c r="CD48" s="9"/>
      <c r="CE48" s="9">
        <v>3061400</v>
      </c>
      <c r="CF48" s="9"/>
      <c r="CG48" s="9"/>
      <c r="CH48" s="9">
        <v>11812440</v>
      </c>
      <c r="CI48" s="9"/>
      <c r="CJ48" s="9"/>
      <c r="CK48" s="9">
        <f>CM48+CO48</f>
        <v>32667332</v>
      </c>
      <c r="CL48" s="9"/>
      <c r="CM48" s="9">
        <v>12145026</v>
      </c>
      <c r="CN48" s="9"/>
      <c r="CO48" s="9">
        <f>CQ48+CS48+CU48+CW48+CZ48</f>
        <v>20522306</v>
      </c>
      <c r="CP48" s="9"/>
      <c r="CQ48" s="9">
        <v>1218455</v>
      </c>
      <c r="CR48" s="9"/>
      <c r="CS48" s="9">
        <v>835219</v>
      </c>
      <c r="CT48" s="9"/>
      <c r="CU48" s="9">
        <v>4064771</v>
      </c>
      <c r="CV48" s="9"/>
      <c r="CW48" s="9">
        <v>3217917</v>
      </c>
      <c r="CX48" s="9"/>
      <c r="CY48" s="9"/>
      <c r="CZ48" s="9">
        <v>11185944</v>
      </c>
      <c r="DA48" s="9"/>
      <c r="DB48" s="9"/>
      <c r="DC48" s="9">
        <f>DE48+DG48</f>
        <v>12785948</v>
      </c>
      <c r="DD48" s="9"/>
      <c r="DE48" s="9">
        <v>4458726</v>
      </c>
      <c r="DF48" s="9"/>
      <c r="DG48" s="9">
        <f>DI48+DK48+DN48</f>
        <v>8327222</v>
      </c>
      <c r="DH48" s="9"/>
      <c r="DI48" s="9">
        <v>4907611</v>
      </c>
      <c r="DJ48" s="9"/>
      <c r="DK48" s="9">
        <v>1765574</v>
      </c>
      <c r="DL48" s="9"/>
      <c r="DM48" s="9"/>
      <c r="DN48" s="9">
        <v>1654037</v>
      </c>
      <c r="DO48" s="9"/>
      <c r="DP48" s="9"/>
      <c r="DQ48" s="9">
        <f>DS48+DU48</f>
        <v>22071198</v>
      </c>
      <c r="DR48" s="9"/>
      <c r="DS48" s="9">
        <v>10250012</v>
      </c>
      <c r="DT48" s="9"/>
      <c r="DU48" s="9">
        <f>DW48+DY48+EA48+EC48+EF48</f>
        <v>11821186</v>
      </c>
      <c r="DV48" s="9"/>
      <c r="DW48" s="9">
        <v>5634366</v>
      </c>
      <c r="DX48" s="9"/>
      <c r="DY48" s="9">
        <v>1464377</v>
      </c>
      <c r="DZ48" s="9"/>
      <c r="EA48" s="9">
        <v>956031</v>
      </c>
      <c r="EB48" s="9"/>
      <c r="EC48" s="9">
        <v>1503858</v>
      </c>
      <c r="ED48" s="9"/>
      <c r="EE48" s="9"/>
      <c r="EF48" s="9">
        <v>2262554</v>
      </c>
      <c r="EG48" s="9"/>
      <c r="EH48" s="9"/>
      <c r="EI48" s="9">
        <f>EK48+EM48</f>
        <v>8045717</v>
      </c>
      <c r="EJ48" s="9"/>
      <c r="EK48" s="9">
        <v>2592293</v>
      </c>
      <c r="EL48" s="9"/>
      <c r="EM48" s="9">
        <f>EO48+EQ48+ET48</f>
        <v>5453424</v>
      </c>
      <c r="EN48" s="9"/>
      <c r="EO48" s="9">
        <v>909574</v>
      </c>
      <c r="EP48" s="9"/>
      <c r="EQ48" s="9">
        <v>1606202</v>
      </c>
      <c r="ER48" s="9"/>
      <c r="ES48" s="9"/>
      <c r="ET48" s="9">
        <v>2937648</v>
      </c>
      <c r="EU48" s="9"/>
      <c r="EV48" s="9"/>
      <c r="EW48" s="9">
        <f>EY48+FA48</f>
        <v>24428351</v>
      </c>
      <c r="EX48" s="9"/>
      <c r="EY48" s="9">
        <v>7870114</v>
      </c>
      <c r="EZ48" s="9"/>
      <c r="FA48" s="9">
        <f>FC48+FE48+FG48+FI48+FL48</f>
        <v>16558237</v>
      </c>
      <c r="FB48" s="9"/>
      <c r="FC48" s="9">
        <v>2303080</v>
      </c>
      <c r="FD48" s="9"/>
      <c r="FE48" s="9">
        <v>1590942</v>
      </c>
      <c r="FF48" s="9"/>
      <c r="FG48" s="9">
        <v>1830946</v>
      </c>
      <c r="FH48" s="9"/>
      <c r="FI48" s="9">
        <v>2780028</v>
      </c>
      <c r="FJ48" s="9"/>
      <c r="FK48" s="9"/>
      <c r="FL48" s="9">
        <v>8053241</v>
      </c>
      <c r="FM48" s="9"/>
      <c r="FN48" s="9"/>
      <c r="FO48" s="9">
        <f>FQ48+FS48</f>
        <v>29350538</v>
      </c>
      <c r="FP48" s="9"/>
      <c r="FQ48" s="9">
        <v>12508586</v>
      </c>
      <c r="FR48" s="9"/>
      <c r="FS48" s="9">
        <f>FU48+FW48+FY48+GB48</f>
        <v>16841952</v>
      </c>
      <c r="FT48" s="9"/>
      <c r="FU48" s="9">
        <v>4719232</v>
      </c>
      <c r="FV48" s="9"/>
      <c r="FW48" s="9">
        <v>1830413</v>
      </c>
      <c r="FX48" s="9"/>
      <c r="FY48" s="9">
        <v>3818421</v>
      </c>
      <c r="FZ48" s="9"/>
      <c r="GA48" s="9"/>
      <c r="GB48" s="9">
        <v>6473886</v>
      </c>
      <c r="GC48" s="9"/>
      <c r="GD48" s="9"/>
      <c r="GE48" s="9">
        <f>GG48+GI48</f>
        <v>17076009</v>
      </c>
      <c r="GF48" s="9"/>
      <c r="GG48" s="9">
        <v>7406990</v>
      </c>
      <c r="GH48" s="9"/>
      <c r="GI48" s="9">
        <f>GK48+GM48+GO48+GR48</f>
        <v>9669019</v>
      </c>
      <c r="GJ48" s="9"/>
      <c r="GK48" s="9">
        <v>1860382</v>
      </c>
      <c r="GL48" s="9"/>
      <c r="GM48" s="9">
        <v>1190676</v>
      </c>
      <c r="GN48" s="9"/>
      <c r="GO48" s="9">
        <v>2163191</v>
      </c>
      <c r="GP48" s="9"/>
      <c r="GQ48" s="9"/>
      <c r="GR48" s="9">
        <v>4454770</v>
      </c>
      <c r="GS48" s="9"/>
      <c r="GT48" s="9"/>
      <c r="GU48" s="9">
        <f>GW48+GY48</f>
        <v>11595114</v>
      </c>
      <c r="GV48" s="9"/>
      <c r="GW48" s="9">
        <v>4002272</v>
      </c>
      <c r="GX48" s="9"/>
      <c r="GY48" s="9">
        <f>HA48+HC48+HF48</f>
        <v>7592842</v>
      </c>
      <c r="GZ48" s="9"/>
      <c r="HA48" s="9">
        <v>951885</v>
      </c>
      <c r="HB48" s="9"/>
      <c r="HC48" s="9">
        <v>2716556</v>
      </c>
      <c r="HD48" s="9"/>
      <c r="HE48" s="9"/>
      <c r="HF48" s="9">
        <v>3924401</v>
      </c>
      <c r="HG48" s="9"/>
      <c r="HH48" s="9"/>
      <c r="HI48" s="9">
        <f>HK48+HM48</f>
        <v>18924642</v>
      </c>
      <c r="HJ48" s="9"/>
      <c r="HK48" s="9">
        <v>6997326</v>
      </c>
      <c r="HL48" s="9"/>
      <c r="HM48" s="9">
        <f>HO48+HQ48+HS48+HV48</f>
        <v>11927316</v>
      </c>
      <c r="HN48" s="9"/>
      <c r="HO48" s="9">
        <v>3378124</v>
      </c>
      <c r="HP48" s="9"/>
      <c r="HQ48" s="9">
        <v>2972678</v>
      </c>
      <c r="HR48" s="9"/>
      <c r="HS48" s="9">
        <v>1387995</v>
      </c>
      <c r="HT48" s="9"/>
      <c r="HU48" s="9"/>
      <c r="HV48" s="9">
        <v>4188519</v>
      </c>
      <c r="HW48" s="9"/>
      <c r="HX48" s="9"/>
      <c r="HY48" s="9">
        <f>IA48+IC48</f>
        <v>19337226</v>
      </c>
      <c r="HZ48" s="9"/>
      <c r="IA48" s="9">
        <v>5474241</v>
      </c>
      <c r="IB48" s="9"/>
      <c r="IC48" s="9">
        <f>IE48+IG48+IK48</f>
        <v>13862985</v>
      </c>
      <c r="ID48" s="9"/>
      <c r="IE48" s="9">
        <v>5951890</v>
      </c>
      <c r="IF48" s="9"/>
      <c r="IG48" s="9">
        <v>3779447</v>
      </c>
      <c r="IH48" s="9"/>
      <c r="II48" s="9"/>
      <c r="IJ48" s="9"/>
      <c r="IK48" s="9">
        <v>4131648</v>
      </c>
      <c r="IL48" s="9"/>
      <c r="IM48" s="9"/>
      <c r="IN48" s="9">
        <f>IP48+IR48</f>
        <v>17342191</v>
      </c>
      <c r="IO48" s="9"/>
      <c r="IP48" s="9">
        <v>9321166</v>
      </c>
      <c r="IQ48" s="9"/>
      <c r="IR48" s="9">
        <f>IT48+IV48+#REF!</f>
        <v>8021025</v>
      </c>
      <c r="IS48" s="9"/>
      <c r="IT48" s="9">
        <v>3052285</v>
      </c>
      <c r="IU48" s="9"/>
      <c r="IV48" s="9">
        <v>2156383</v>
      </c>
    </row>
    <row r="49" spans="1:256" s="24" customFormat="1" ht="31.5" customHeight="1">
      <c r="A49" s="23"/>
      <c r="B49" s="55" t="s">
        <v>201</v>
      </c>
      <c r="C49" s="61">
        <v>210000000</v>
      </c>
      <c r="D49" s="61"/>
      <c r="E49" s="61">
        <v>250000000</v>
      </c>
      <c r="F49" s="61"/>
      <c r="G49" s="61"/>
      <c r="H49" s="61"/>
      <c r="I49" s="61"/>
      <c r="J49" s="61">
        <v>250000000</v>
      </c>
      <c r="K49" s="80">
        <f t="shared" si="14"/>
        <v>250000000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s="24" customFormat="1" ht="31.5" customHeight="1">
      <c r="A50" s="23"/>
      <c r="B50" s="55" t="s">
        <v>203</v>
      </c>
      <c r="C50" s="61">
        <v>108524297</v>
      </c>
      <c r="D50" s="61"/>
      <c r="E50" s="61">
        <v>100500000</v>
      </c>
      <c r="F50" s="61"/>
      <c r="G50" s="61"/>
      <c r="H50" s="61"/>
      <c r="I50" s="61"/>
      <c r="J50" s="61"/>
      <c r="K50" s="80">
        <f t="shared" si="14"/>
        <v>0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>
        <v>30000000</v>
      </c>
      <c r="BR50" s="61"/>
      <c r="BS50" s="61"/>
      <c r="BT50" s="61"/>
      <c r="BU50" s="61">
        <v>30000000</v>
      </c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>
        <v>30000000</v>
      </c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>
        <v>40500000</v>
      </c>
      <c r="DD50" s="61"/>
      <c r="DE50" s="61"/>
      <c r="DF50" s="61"/>
      <c r="DG50" s="61">
        <v>40500000</v>
      </c>
      <c r="DH50" s="61"/>
      <c r="DI50" s="61">
        <v>40500000</v>
      </c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>
        <v>30000000</v>
      </c>
      <c r="EX50" s="61"/>
      <c r="EY50" s="61"/>
      <c r="EZ50" s="61"/>
      <c r="FA50" s="61">
        <v>30000000</v>
      </c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>
        <v>30000000</v>
      </c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s="24" customFormat="1" ht="31.5" customHeight="1">
      <c r="A51" s="23"/>
      <c r="B51" s="55" t="s">
        <v>209</v>
      </c>
      <c r="C51" s="61">
        <v>70405690</v>
      </c>
      <c r="D51" s="61"/>
      <c r="E51" s="61">
        <v>50000000</v>
      </c>
      <c r="F51" s="61"/>
      <c r="G51" s="61"/>
      <c r="H51" s="61"/>
      <c r="I51" s="61"/>
      <c r="J51" s="61"/>
      <c r="K51" s="80">
        <f t="shared" si="14"/>
        <v>0</v>
      </c>
      <c r="L51" s="61"/>
      <c r="M51" s="61">
        <v>29000000</v>
      </c>
      <c r="N51" s="61"/>
      <c r="O51" s="61"/>
      <c r="P51" s="61"/>
      <c r="Q51" s="61"/>
      <c r="R51" s="61"/>
      <c r="S51" s="61"/>
      <c r="T51" s="61"/>
      <c r="U51" s="61">
        <v>21000000</v>
      </c>
      <c r="V51" s="61"/>
      <c r="W51" s="61">
        <v>21000000</v>
      </c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s="24" customFormat="1" ht="31.5" customHeight="1">
      <c r="A52" s="23"/>
      <c r="B52" s="55" t="s">
        <v>204</v>
      </c>
      <c r="C52" s="61"/>
      <c r="D52" s="61"/>
      <c r="E52" s="61">
        <v>270000000</v>
      </c>
      <c r="F52" s="61"/>
      <c r="G52" s="61"/>
      <c r="H52" s="61"/>
      <c r="I52" s="61"/>
      <c r="J52" s="61">
        <v>200000000</v>
      </c>
      <c r="K52" s="80">
        <f t="shared" si="14"/>
        <v>200000000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>
        <v>40000000</v>
      </c>
      <c r="CL52" s="61"/>
      <c r="CM52" s="61"/>
      <c r="CN52" s="61"/>
      <c r="CO52" s="61">
        <v>40000000</v>
      </c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>
        <v>40000000</v>
      </c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s="24" customFormat="1" ht="15.75" customHeight="1">
      <c r="A53" s="23"/>
      <c r="B53" s="55" t="s">
        <v>205</v>
      </c>
      <c r="C53" s="61"/>
      <c r="D53" s="61"/>
      <c r="E53" s="61">
        <v>37000000</v>
      </c>
      <c r="F53" s="61"/>
      <c r="G53" s="61"/>
      <c r="H53" s="61"/>
      <c r="I53" s="61"/>
      <c r="J53" s="61">
        <v>888799</v>
      </c>
      <c r="K53" s="80">
        <f t="shared" si="14"/>
        <v>888799</v>
      </c>
      <c r="L53" s="61"/>
      <c r="M53" s="61">
        <v>261774</v>
      </c>
      <c r="N53" s="61"/>
      <c r="O53" s="61"/>
      <c r="P53" s="61">
        <v>4528474</v>
      </c>
      <c r="Q53" s="61"/>
      <c r="R53" s="61"/>
      <c r="S53" s="61"/>
      <c r="T53" s="61"/>
      <c r="U53" s="61">
        <v>2617615</v>
      </c>
      <c r="V53" s="61"/>
      <c r="W53" s="61">
        <v>2617615</v>
      </c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>
        <v>972087</v>
      </c>
      <c r="AZ53" s="61"/>
      <c r="BA53" s="61">
        <v>972087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>
        <v>4852106</v>
      </c>
      <c r="BR53" s="61"/>
      <c r="BS53" s="61">
        <v>4852106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>
        <v>686529</v>
      </c>
      <c r="CL53" s="61"/>
      <c r="CM53" s="61">
        <v>686529</v>
      </c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>
        <v>366466</v>
      </c>
      <c r="DD53" s="61"/>
      <c r="DE53" s="61">
        <v>366466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>
        <v>372415</v>
      </c>
      <c r="DR53" s="61"/>
      <c r="DS53" s="61">
        <v>372415</v>
      </c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>
        <v>2549795</v>
      </c>
      <c r="EJ53" s="61"/>
      <c r="EK53" s="61">
        <v>2549795</v>
      </c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>
        <v>844776</v>
      </c>
      <c r="EX53" s="61"/>
      <c r="EY53" s="61">
        <v>844776</v>
      </c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>
        <v>4058493</v>
      </c>
      <c r="FP53" s="61"/>
      <c r="FQ53" s="61">
        <v>4058493</v>
      </c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>
        <v>729363</v>
      </c>
      <c r="GF53" s="61"/>
      <c r="GG53" s="61">
        <v>729363</v>
      </c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>
        <v>1951313</v>
      </c>
      <c r="HJ53" s="61"/>
      <c r="HK53" s="61">
        <v>1951313</v>
      </c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>
        <v>2129787</v>
      </c>
      <c r="HZ53" s="61"/>
      <c r="IA53" s="61">
        <v>2129787</v>
      </c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>
        <v>285558</v>
      </c>
      <c r="IO53" s="61"/>
      <c r="IP53" s="61">
        <v>285558</v>
      </c>
      <c r="IQ53" s="61"/>
      <c r="IR53" s="61"/>
      <c r="IS53" s="61"/>
      <c r="IT53" s="61"/>
      <c r="IU53" s="61"/>
      <c r="IV53" s="61"/>
    </row>
    <row r="54" spans="1:256" s="24" customFormat="1" ht="48" customHeight="1">
      <c r="A54" s="23"/>
      <c r="B54" s="55" t="s">
        <v>206</v>
      </c>
      <c r="C54" s="20">
        <v>2222100</v>
      </c>
      <c r="D54" s="20">
        <v>2222100</v>
      </c>
      <c r="E54" s="20">
        <v>2222100</v>
      </c>
      <c r="F54" s="20"/>
      <c r="G54" s="20"/>
      <c r="H54" s="20"/>
      <c r="I54" s="20"/>
      <c r="J54" s="20"/>
      <c r="K54" s="80">
        <f t="shared" si="14"/>
        <v>0</v>
      </c>
      <c r="L54" s="20"/>
      <c r="M54" s="20"/>
      <c r="N54" s="20"/>
      <c r="O54" s="20"/>
      <c r="P54" s="20">
        <v>194344</v>
      </c>
      <c r="Q54" s="20"/>
      <c r="R54" s="20"/>
      <c r="S54" s="20"/>
      <c r="T54" s="20"/>
      <c r="U54" s="20">
        <v>195089</v>
      </c>
      <c r="V54" s="20"/>
      <c r="W54" s="20">
        <v>195089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>
        <v>127286</v>
      </c>
      <c r="AZ54" s="20"/>
      <c r="BA54" s="20">
        <v>127286</v>
      </c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>
        <v>157834</v>
      </c>
      <c r="BR54" s="20"/>
      <c r="BS54" s="20">
        <v>157834</v>
      </c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>
        <v>88541</v>
      </c>
      <c r="CL54" s="20"/>
      <c r="CM54" s="20">
        <v>88541</v>
      </c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>
        <v>82767</v>
      </c>
      <c r="DD54" s="20"/>
      <c r="DE54" s="20">
        <v>82767</v>
      </c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>
        <v>108534</v>
      </c>
      <c r="DR54" s="20"/>
      <c r="DS54" s="20">
        <v>108534</v>
      </c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>
        <v>133805</v>
      </c>
      <c r="EJ54" s="20"/>
      <c r="EK54" s="20">
        <v>133805</v>
      </c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>
        <v>69542</v>
      </c>
      <c r="EX54" s="20"/>
      <c r="EY54" s="20">
        <v>69542</v>
      </c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>
        <v>137345</v>
      </c>
      <c r="FP54" s="20"/>
      <c r="FQ54" s="20">
        <v>137345</v>
      </c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>
        <v>122132</v>
      </c>
      <c r="GF54" s="20"/>
      <c r="GG54" s="20">
        <v>122132</v>
      </c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>
        <v>68983</v>
      </c>
      <c r="GV54" s="20"/>
      <c r="GW54" s="20">
        <v>68983</v>
      </c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>
        <v>121325</v>
      </c>
      <c r="HJ54" s="20"/>
      <c r="HK54" s="20">
        <v>121325</v>
      </c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>
        <v>84692</v>
      </c>
      <c r="HZ54" s="20"/>
      <c r="IA54" s="20">
        <v>84692</v>
      </c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>
        <v>138276</v>
      </c>
      <c r="IO54" s="20"/>
      <c r="IP54" s="20">
        <v>138276</v>
      </c>
      <c r="IQ54" s="20"/>
      <c r="IR54" s="20"/>
      <c r="IS54" s="20"/>
      <c r="IT54" s="20"/>
      <c r="IU54" s="20"/>
      <c r="IV54" s="20"/>
    </row>
    <row r="55" spans="1:256" s="24" customFormat="1" ht="48" customHeight="1">
      <c r="A55" s="23"/>
      <c r="B55" s="55" t="s">
        <v>207</v>
      </c>
      <c r="C55" s="20"/>
      <c r="D55" s="20"/>
      <c r="E55" s="20">
        <v>7180500</v>
      </c>
      <c r="F55" s="20"/>
      <c r="G55" s="20"/>
      <c r="H55" s="20"/>
      <c r="I55" s="20"/>
      <c r="J55" s="20"/>
      <c r="K55" s="80">
        <f t="shared" si="14"/>
        <v>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>
        <v>4395960</v>
      </c>
      <c r="BR55" s="20"/>
      <c r="BS55" s="20">
        <v>4395960</v>
      </c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>
        <v>1334500</v>
      </c>
      <c r="FP55" s="20"/>
      <c r="FQ55" s="20">
        <v>1334500</v>
      </c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24" customFormat="1" ht="15" customHeight="1">
      <c r="A56" s="23"/>
      <c r="B56" s="55" t="s">
        <v>208</v>
      </c>
      <c r="C56" s="20"/>
      <c r="D56" s="20"/>
      <c r="E56" s="20">
        <v>3998446</v>
      </c>
      <c r="F56" s="20">
        <v>3998446</v>
      </c>
      <c r="G56" s="20"/>
      <c r="H56" s="20"/>
      <c r="I56" s="20"/>
      <c r="J56" s="20"/>
      <c r="K56" s="80">
        <f t="shared" si="14"/>
        <v>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79" customFormat="1" ht="15.75" customHeight="1">
      <c r="A57" s="75"/>
      <c r="B57" s="76"/>
      <c r="C57" s="77"/>
      <c r="D57" s="77"/>
      <c r="E57" s="77"/>
      <c r="F57" s="77"/>
      <c r="G57" s="77"/>
      <c r="H57" s="77"/>
      <c r="I57" s="77"/>
      <c r="J57" s="77"/>
      <c r="K57" s="80">
        <f t="shared" si="14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s="24" customFormat="1" ht="31.5">
      <c r="A58" s="23"/>
      <c r="B58" s="72" t="s">
        <v>90</v>
      </c>
      <c r="C58" s="20"/>
      <c r="D58" s="20"/>
      <c r="E58" s="20"/>
      <c r="F58" s="20"/>
      <c r="G58" s="20"/>
      <c r="H58" s="20"/>
      <c r="I58" s="20">
        <v>49673452</v>
      </c>
      <c r="J58" s="20"/>
      <c r="K58" s="80">
        <f t="shared" si="14"/>
        <v>-49673452</v>
      </c>
      <c r="L58" s="20">
        <v>6276249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24" customFormat="1" ht="31.5">
      <c r="A59" s="23"/>
      <c r="B59" s="72" t="s">
        <v>92</v>
      </c>
      <c r="C59" s="20"/>
      <c r="D59" s="20"/>
      <c r="E59" s="20"/>
      <c r="F59" s="20"/>
      <c r="G59" s="20"/>
      <c r="H59" s="20"/>
      <c r="I59" s="20"/>
      <c r="J59" s="20"/>
      <c r="K59" s="80">
        <f t="shared" si="14"/>
        <v>0</v>
      </c>
      <c r="L59" s="20">
        <v>275717700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31.5" customHeight="1">
      <c r="A60" s="2"/>
      <c r="B60" s="72" t="s">
        <v>93</v>
      </c>
      <c r="C60" s="20"/>
      <c r="D60" s="20"/>
      <c r="E60" s="20"/>
      <c r="F60" s="20"/>
      <c r="G60" s="20"/>
      <c r="H60" s="20"/>
      <c r="I60" s="20">
        <v>5354910</v>
      </c>
      <c r="J60" s="20"/>
      <c r="K60" s="80">
        <f t="shared" si="14"/>
        <v>-5354910</v>
      </c>
      <c r="L60" s="20">
        <v>1758834</v>
      </c>
      <c r="M60" s="20"/>
      <c r="N60" s="20"/>
      <c r="O60" s="20">
        <v>781610</v>
      </c>
      <c r="P60" s="20"/>
      <c r="Q60" s="20"/>
      <c r="R60" s="20"/>
      <c r="S60" s="20">
        <v>222750</v>
      </c>
      <c r="T60" s="20"/>
      <c r="U60" s="20"/>
      <c r="V60" s="20">
        <v>222750</v>
      </c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>
        <v>874071</v>
      </c>
      <c r="AX60" s="20"/>
      <c r="AY60" s="20"/>
      <c r="AZ60" s="20">
        <v>874071</v>
      </c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>
        <v>447282</v>
      </c>
      <c r="BP60" s="20"/>
      <c r="BQ60" s="20"/>
      <c r="BR60" s="20">
        <v>447282</v>
      </c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>
        <v>739530</v>
      </c>
      <c r="CJ60" s="20"/>
      <c r="CK60" s="20"/>
      <c r="CL60" s="20">
        <v>739530</v>
      </c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>
        <v>105138</v>
      </c>
      <c r="DB60" s="20"/>
      <c r="DC60" s="20"/>
      <c r="DD60" s="20">
        <v>105138</v>
      </c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>
        <v>155034</v>
      </c>
      <c r="DP60" s="20"/>
      <c r="DQ60" s="20"/>
      <c r="DR60" s="20">
        <v>155034</v>
      </c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>
        <v>74844</v>
      </c>
      <c r="EH60" s="20"/>
      <c r="EI60" s="20"/>
      <c r="EJ60" s="20">
        <v>74844</v>
      </c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>
        <v>465993</v>
      </c>
      <c r="EV60" s="20"/>
      <c r="EW60" s="20"/>
      <c r="EX60" s="20">
        <v>465993</v>
      </c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>
        <v>363528</v>
      </c>
      <c r="FN60" s="20"/>
      <c r="FO60" s="20"/>
      <c r="FP60" s="20">
        <v>363528</v>
      </c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>
        <v>119394</v>
      </c>
      <c r="GD60" s="20"/>
      <c r="GE60" s="20"/>
      <c r="GF60" s="20">
        <v>119394</v>
      </c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>
        <v>171963</v>
      </c>
      <c r="GT60" s="20"/>
      <c r="GU60" s="20"/>
      <c r="GV60" s="20">
        <v>171963</v>
      </c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>
        <v>128304</v>
      </c>
      <c r="HH60" s="20"/>
      <c r="HI60" s="20"/>
      <c r="HJ60" s="20">
        <v>128304</v>
      </c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>
        <v>199584</v>
      </c>
      <c r="HX60" s="20"/>
      <c r="HY60" s="20"/>
      <c r="HZ60" s="20">
        <v>199584</v>
      </c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>
        <v>47223</v>
      </c>
      <c r="IM60" s="20"/>
      <c r="IN60" s="20"/>
      <c r="IO60" s="20">
        <v>47223</v>
      </c>
      <c r="IP60" s="20"/>
      <c r="IQ60" s="20"/>
      <c r="IR60" s="20"/>
      <c r="IS60" s="20"/>
      <c r="IT60" s="20"/>
      <c r="IU60" s="20"/>
      <c r="IV60" s="20"/>
    </row>
    <row r="61" spans="1:256" s="24" customFormat="1" ht="31.5">
      <c r="A61" s="23"/>
      <c r="B61" s="72" t="s">
        <v>94</v>
      </c>
      <c r="C61" s="20"/>
      <c r="D61" s="20"/>
      <c r="E61" s="20"/>
      <c r="F61" s="20"/>
      <c r="G61" s="20"/>
      <c r="H61" s="20"/>
      <c r="I61" s="20">
        <v>2643974</v>
      </c>
      <c r="J61" s="20"/>
      <c r="K61" s="80">
        <f t="shared" si="14"/>
        <v>-2643974</v>
      </c>
      <c r="L61" s="20">
        <v>6251946</v>
      </c>
      <c r="M61" s="20"/>
      <c r="N61" s="20"/>
      <c r="O61" s="20">
        <v>1502152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>
        <v>598989</v>
      </c>
      <c r="AX61" s="20"/>
      <c r="AY61" s="20"/>
      <c r="AZ61" s="20">
        <v>598989</v>
      </c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>
        <v>1085667</v>
      </c>
      <c r="BP61" s="20"/>
      <c r="BQ61" s="20"/>
      <c r="BR61" s="20">
        <v>1085667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>
        <v>1684656</v>
      </c>
      <c r="DP61" s="20"/>
      <c r="DQ61" s="20"/>
      <c r="DR61" s="20">
        <v>1684656</v>
      </c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>
        <v>187184</v>
      </c>
      <c r="GD61" s="20"/>
      <c r="GE61" s="20"/>
      <c r="GF61" s="20">
        <v>187184</v>
      </c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31.5">
      <c r="A62" s="2"/>
      <c r="B62" s="72" t="s">
        <v>95</v>
      </c>
      <c r="C62" s="20"/>
      <c r="D62" s="20"/>
      <c r="E62" s="20"/>
      <c r="F62" s="20"/>
      <c r="G62" s="20"/>
      <c r="H62" s="20"/>
      <c r="I62" s="20">
        <v>168945590</v>
      </c>
      <c r="J62" s="20"/>
      <c r="K62" s="80">
        <f t="shared" si="14"/>
        <v>-168945590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24" customFormat="1" ht="31.5">
      <c r="A63" s="23"/>
      <c r="B63" s="38" t="s">
        <v>96</v>
      </c>
      <c r="C63" s="20">
        <v>12856274</v>
      </c>
      <c r="D63" s="20">
        <v>12856274</v>
      </c>
      <c r="E63" s="20"/>
      <c r="F63" s="20"/>
      <c r="G63" s="20"/>
      <c r="H63" s="20"/>
      <c r="I63" s="20"/>
      <c r="J63" s="20"/>
      <c r="K63" s="80">
        <f t="shared" si="14"/>
        <v>0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31.5">
      <c r="A64" s="2"/>
      <c r="B64" s="72" t="s">
        <v>29</v>
      </c>
      <c r="C64" s="20"/>
      <c r="D64" s="20"/>
      <c r="E64" s="20"/>
      <c r="F64" s="20"/>
      <c r="G64" s="20"/>
      <c r="H64" s="20"/>
      <c r="I64" s="20"/>
      <c r="J64" s="20"/>
      <c r="K64" s="80">
        <f t="shared" si="14"/>
        <v>0</v>
      </c>
      <c r="L64" s="20">
        <v>70000</v>
      </c>
      <c r="M64" s="20"/>
      <c r="N64" s="20"/>
      <c r="O64" s="20"/>
      <c r="P64" s="20"/>
      <c r="Q64" s="20"/>
      <c r="R64" s="20"/>
      <c r="S64" s="20">
        <v>140000</v>
      </c>
      <c r="T64" s="20"/>
      <c r="U64" s="20"/>
      <c r="V64" s="20"/>
      <c r="W64" s="20"/>
      <c r="X64" s="20">
        <v>140000</v>
      </c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>
        <v>70000</v>
      </c>
      <c r="AK64" s="20"/>
      <c r="AL64" s="20"/>
      <c r="AM64" s="20"/>
      <c r="AN64" s="20">
        <v>70000</v>
      </c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>
        <v>70000</v>
      </c>
      <c r="BP64" s="20"/>
      <c r="BQ64" s="20"/>
      <c r="BR64" s="20"/>
      <c r="BS64" s="20"/>
      <c r="BT64" s="20">
        <v>70000</v>
      </c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>
        <v>70000</v>
      </c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>
        <v>70000</v>
      </c>
      <c r="DB64" s="20"/>
      <c r="DC64" s="20"/>
      <c r="DD64" s="20"/>
      <c r="DE64" s="20"/>
      <c r="DF64" s="20">
        <v>70000</v>
      </c>
      <c r="DG64" s="20"/>
      <c r="DH64" s="20">
        <v>70000</v>
      </c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31.5">
      <c r="A65" s="2"/>
      <c r="B65" s="72" t="s">
        <v>97</v>
      </c>
      <c r="C65" s="20"/>
      <c r="D65" s="20"/>
      <c r="E65" s="20"/>
      <c r="F65" s="20"/>
      <c r="G65" s="20"/>
      <c r="H65" s="20"/>
      <c r="I65" s="20"/>
      <c r="J65" s="20"/>
      <c r="K65" s="80">
        <f t="shared" si="14"/>
        <v>0</v>
      </c>
      <c r="L65" s="20">
        <v>11101972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22" customFormat="1" ht="31.5">
      <c r="A66" s="2"/>
      <c r="B66" s="73" t="s">
        <v>98</v>
      </c>
      <c r="C66" s="9"/>
      <c r="D66" s="9"/>
      <c r="E66" s="9"/>
      <c r="F66" s="9"/>
      <c r="G66" s="9"/>
      <c r="H66" s="9"/>
      <c r="I66" s="9">
        <v>187247441</v>
      </c>
      <c r="J66" s="9"/>
      <c r="K66" s="80">
        <f t="shared" si="14"/>
        <v>-187247441</v>
      </c>
      <c r="L66" s="9">
        <v>53893607</v>
      </c>
      <c r="M66" s="9"/>
      <c r="N66" s="9"/>
      <c r="O66" s="9">
        <v>15829325</v>
      </c>
      <c r="P66" s="9"/>
      <c r="Q66" s="9"/>
      <c r="R66" s="9"/>
      <c r="S66" s="9">
        <v>17372126</v>
      </c>
      <c r="T66" s="9"/>
      <c r="U66" s="9"/>
      <c r="V66" s="9">
        <v>17170777</v>
      </c>
      <c r="W66" s="9"/>
      <c r="X66" s="9">
        <v>201349</v>
      </c>
      <c r="Y66" s="9"/>
      <c r="Z66" s="9"/>
      <c r="AA66" s="9"/>
      <c r="AB66" s="9"/>
      <c r="AC66" s="9"/>
      <c r="AD66" s="9">
        <v>201349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>
        <f>AZ66+BB66</f>
        <v>21691601</v>
      </c>
      <c r="AX66" s="9"/>
      <c r="AY66" s="9"/>
      <c r="AZ66" s="9">
        <v>17072073</v>
      </c>
      <c r="BA66" s="9"/>
      <c r="BB66" s="9">
        <v>4619528</v>
      </c>
      <c r="BC66" s="9"/>
      <c r="BD66" s="9">
        <v>4619528</v>
      </c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>
        <v>20490075</v>
      </c>
      <c r="BP66" s="9"/>
      <c r="BQ66" s="9"/>
      <c r="BR66" s="9">
        <v>20490075</v>
      </c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>
        <v>27404117</v>
      </c>
      <c r="CJ66" s="9"/>
      <c r="CK66" s="9"/>
      <c r="CL66" s="9">
        <v>27404117</v>
      </c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>
        <v>6109713</v>
      </c>
      <c r="DB66" s="9"/>
      <c r="DC66" s="9"/>
      <c r="DD66" s="9">
        <v>6109713</v>
      </c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>
        <v>8640175</v>
      </c>
      <c r="DP66" s="9"/>
      <c r="DQ66" s="9"/>
      <c r="DR66" s="9">
        <v>8640175</v>
      </c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>
        <v>6252323</v>
      </c>
      <c r="EH66" s="9"/>
      <c r="EI66" s="9"/>
      <c r="EJ66" s="9">
        <v>6252323</v>
      </c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>
        <f>SUM(EX66:EZ66)</f>
        <v>10549505</v>
      </c>
      <c r="EV66" s="9"/>
      <c r="EW66" s="9"/>
      <c r="EX66" s="9">
        <v>7687461</v>
      </c>
      <c r="EY66" s="9"/>
      <c r="EZ66" s="9">
        <f>SUM(FB66:FJ66)</f>
        <v>2862044</v>
      </c>
      <c r="FA66" s="9"/>
      <c r="FB66" s="9">
        <v>576129</v>
      </c>
      <c r="FC66" s="9"/>
      <c r="FD66" s="9">
        <v>513507</v>
      </c>
      <c r="FE66" s="9"/>
      <c r="FF66" s="9">
        <v>453018</v>
      </c>
      <c r="FG66" s="9"/>
      <c r="FH66" s="9">
        <v>1056058</v>
      </c>
      <c r="FI66" s="9"/>
      <c r="FJ66" s="9">
        <v>263332</v>
      </c>
      <c r="FK66" s="9"/>
      <c r="FL66" s="9"/>
      <c r="FM66" s="9">
        <v>13733656</v>
      </c>
      <c r="FN66" s="9"/>
      <c r="FO66" s="9"/>
      <c r="FP66" s="9">
        <v>13733656</v>
      </c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>
        <v>10287296</v>
      </c>
      <c r="GD66" s="9"/>
      <c r="GE66" s="9"/>
      <c r="GF66" s="9">
        <v>10287296</v>
      </c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>
        <v>9026450</v>
      </c>
      <c r="GT66" s="9"/>
      <c r="GU66" s="9"/>
      <c r="GV66" s="9">
        <v>9026450</v>
      </c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>
        <v>10824233</v>
      </c>
      <c r="HH66" s="9"/>
      <c r="HI66" s="9"/>
      <c r="HJ66" s="9">
        <v>10824233</v>
      </c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>
        <v>13211605</v>
      </c>
      <c r="HX66" s="9"/>
      <c r="HY66" s="9"/>
      <c r="HZ66" s="9">
        <v>13211605</v>
      </c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>
        <v>8328056</v>
      </c>
      <c r="IM66" s="9"/>
      <c r="IN66" s="9"/>
      <c r="IO66" s="9">
        <v>8328056</v>
      </c>
      <c r="IP66" s="9"/>
      <c r="IQ66" s="9"/>
      <c r="IR66" s="9"/>
      <c r="IS66" s="9"/>
      <c r="IT66" s="9"/>
      <c r="IU66" s="9"/>
      <c r="IV66" s="9"/>
    </row>
    <row r="67" spans="1:256" ht="30.75" customHeight="1">
      <c r="A67" s="2"/>
      <c r="B67" s="38" t="s">
        <v>141</v>
      </c>
      <c r="C67" s="20">
        <v>12115634</v>
      </c>
      <c r="D67" s="20"/>
      <c r="E67" s="20"/>
      <c r="F67" s="20"/>
      <c r="G67" s="20"/>
      <c r="H67" s="20"/>
      <c r="I67" s="20"/>
      <c r="J67" s="20"/>
      <c r="K67" s="80">
        <f t="shared" si="14"/>
        <v>0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>
        <v>12115634</v>
      </c>
      <c r="HX67" s="20"/>
      <c r="HY67" s="20"/>
      <c r="HZ67" s="20">
        <v>12115634</v>
      </c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22" customFormat="1" ht="31.5">
      <c r="A68" s="2"/>
      <c r="B68" s="73" t="s">
        <v>99</v>
      </c>
      <c r="C68" s="9"/>
      <c r="D68" s="9"/>
      <c r="E68" s="9"/>
      <c r="F68" s="9"/>
      <c r="G68" s="9"/>
      <c r="H68" s="9"/>
      <c r="I68" s="9"/>
      <c r="J68" s="9"/>
      <c r="K68" s="80">
        <f t="shared" si="14"/>
        <v>0</v>
      </c>
      <c r="L68" s="9">
        <v>90755220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</row>
    <row r="69" spans="1:256" ht="31.5">
      <c r="A69" s="2"/>
      <c r="B69" s="38" t="s">
        <v>100</v>
      </c>
      <c r="C69" s="20">
        <v>4386902</v>
      </c>
      <c r="D69" s="20"/>
      <c r="E69" s="20"/>
      <c r="F69" s="20"/>
      <c r="G69" s="20"/>
      <c r="H69" s="20"/>
      <c r="I69" s="20">
        <v>2645072</v>
      </c>
      <c r="J69" s="20"/>
      <c r="K69" s="80">
        <f t="shared" si="14"/>
        <v>-2645072</v>
      </c>
      <c r="L69" s="20">
        <v>1741830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ht="17.25" customHeight="1">
      <c r="A70" s="2"/>
      <c r="B70" s="38" t="s">
        <v>101</v>
      </c>
      <c r="C70" s="20">
        <v>29940000</v>
      </c>
      <c r="D70" s="20"/>
      <c r="E70" s="20"/>
      <c r="F70" s="20"/>
      <c r="G70" s="20"/>
      <c r="H70" s="20"/>
      <c r="I70" s="20">
        <v>29940000</v>
      </c>
      <c r="J70" s="20"/>
      <c r="K70" s="80">
        <f t="shared" si="14"/>
        <v>-29940000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31.5">
      <c r="A71" s="2"/>
      <c r="B71" s="38" t="s">
        <v>102</v>
      </c>
      <c r="C71" s="20">
        <v>70519700</v>
      </c>
      <c r="D71" s="20"/>
      <c r="E71" s="20"/>
      <c r="F71" s="20"/>
      <c r="G71" s="20"/>
      <c r="H71" s="20"/>
      <c r="I71" s="20"/>
      <c r="J71" s="20"/>
      <c r="K71" s="80">
        <f aca="true" t="shared" si="15" ref="K71:K134">J71-I71</f>
        <v>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>
        <v>70519700</v>
      </c>
      <c r="AX71" s="20"/>
      <c r="AY71" s="20"/>
      <c r="AZ71" s="20">
        <v>70519700</v>
      </c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ht="31.5">
      <c r="A72" s="2"/>
      <c r="B72" s="72" t="s">
        <v>103</v>
      </c>
      <c r="C72" s="20"/>
      <c r="D72" s="20"/>
      <c r="E72" s="20"/>
      <c r="F72" s="20"/>
      <c r="G72" s="20"/>
      <c r="H72" s="20"/>
      <c r="I72" s="20"/>
      <c r="J72" s="20"/>
      <c r="K72" s="80">
        <f t="shared" si="15"/>
        <v>0</v>
      </c>
      <c r="L72" s="20"/>
      <c r="M72" s="20"/>
      <c r="N72" s="20"/>
      <c r="O72" s="20"/>
      <c r="P72" s="20"/>
      <c r="Q72" s="20"/>
      <c r="R72" s="20"/>
      <c r="S72" s="20">
        <v>2000000</v>
      </c>
      <c r="T72" s="20"/>
      <c r="U72" s="20"/>
      <c r="V72" s="20">
        <v>2000000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>
        <v>14940000</v>
      </c>
      <c r="DP72" s="20"/>
      <c r="DQ72" s="20"/>
      <c r="DR72" s="20">
        <v>14940000</v>
      </c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>
        <v>15536187</v>
      </c>
      <c r="HH72" s="20"/>
      <c r="HI72" s="20"/>
      <c r="HJ72" s="20">
        <v>15536187</v>
      </c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ht="31.5">
      <c r="A73" s="2"/>
      <c r="B73" s="72" t="s">
        <v>104</v>
      </c>
      <c r="C73" s="20"/>
      <c r="D73" s="20"/>
      <c r="E73" s="20"/>
      <c r="F73" s="20"/>
      <c r="G73" s="20"/>
      <c r="H73" s="20"/>
      <c r="I73" s="20"/>
      <c r="J73" s="20"/>
      <c r="K73" s="80">
        <f t="shared" si="15"/>
        <v>0</v>
      </c>
      <c r="L73" s="20"/>
      <c r="M73" s="20"/>
      <c r="N73" s="20"/>
      <c r="O73" s="20">
        <v>42328917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>
        <v>2507169</v>
      </c>
      <c r="AX73" s="20"/>
      <c r="AY73" s="20"/>
      <c r="AZ73" s="20">
        <v>2507169</v>
      </c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>
        <v>6454607</v>
      </c>
      <c r="DP73" s="20"/>
      <c r="DQ73" s="20"/>
      <c r="DR73" s="20">
        <v>6454607</v>
      </c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>
        <v>1405520</v>
      </c>
      <c r="FN73" s="20"/>
      <c r="FO73" s="20"/>
      <c r="FP73" s="20">
        <v>1405520</v>
      </c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>
        <v>491000</v>
      </c>
      <c r="GT73" s="20"/>
      <c r="GU73" s="20"/>
      <c r="GV73" s="20">
        <v>491000</v>
      </c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ht="15.75">
      <c r="A74" s="2"/>
      <c r="B74" s="72" t="s">
        <v>105</v>
      </c>
      <c r="C74" s="61"/>
      <c r="D74" s="61"/>
      <c r="E74" s="61"/>
      <c r="F74" s="61"/>
      <c r="G74" s="61"/>
      <c r="H74" s="61"/>
      <c r="I74" s="61"/>
      <c r="J74" s="61"/>
      <c r="K74" s="80">
        <f t="shared" si="15"/>
        <v>0</v>
      </c>
      <c r="L74" s="61">
        <v>509044</v>
      </c>
      <c r="M74" s="61"/>
      <c r="N74" s="61"/>
      <c r="O74" s="61">
        <v>9193631</v>
      </c>
      <c r="P74" s="61"/>
      <c r="Q74" s="61"/>
      <c r="R74" s="61"/>
      <c r="S74" s="61">
        <v>31453551</v>
      </c>
      <c r="T74" s="61"/>
      <c r="U74" s="61"/>
      <c r="V74" s="61">
        <v>31453551</v>
      </c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>
        <f>SUM(AZ74:BB74)</f>
        <v>5657896</v>
      </c>
      <c r="AX74" s="61"/>
      <c r="AY74" s="61"/>
      <c r="AZ74" s="61">
        <v>4404380</v>
      </c>
      <c r="BA74" s="61"/>
      <c r="BB74" s="61">
        <v>1253516</v>
      </c>
      <c r="BC74" s="61"/>
      <c r="BD74" s="61">
        <v>1253516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>
        <v>3839100</v>
      </c>
      <c r="CJ74" s="61"/>
      <c r="CK74" s="61"/>
      <c r="CL74" s="61">
        <v>3839100</v>
      </c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>
        <v>4273605</v>
      </c>
      <c r="DB74" s="61"/>
      <c r="DC74" s="61"/>
      <c r="DD74" s="61">
        <v>4273605</v>
      </c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>
        <v>796403</v>
      </c>
      <c r="DP74" s="61"/>
      <c r="DQ74" s="61"/>
      <c r="DR74" s="61">
        <v>796403</v>
      </c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>
        <v>8184940</v>
      </c>
      <c r="EV74" s="61"/>
      <c r="EW74" s="61"/>
      <c r="EX74" s="61">
        <v>8184940</v>
      </c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>
        <v>34483412</v>
      </c>
      <c r="FN74" s="61"/>
      <c r="FO74" s="61"/>
      <c r="FP74" s="61">
        <v>34483412</v>
      </c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>
        <v>28898233</v>
      </c>
      <c r="GT74" s="61"/>
      <c r="GU74" s="61"/>
      <c r="GV74" s="61">
        <v>28898233</v>
      </c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>
        <v>4948496</v>
      </c>
      <c r="HX74" s="61"/>
      <c r="HY74" s="61"/>
      <c r="HZ74" s="61">
        <v>4948496</v>
      </c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s="22" customFormat="1" ht="31.5">
      <c r="A75" s="2"/>
      <c r="B75" s="73" t="s">
        <v>106</v>
      </c>
      <c r="C75" s="9"/>
      <c r="D75" s="9"/>
      <c r="E75" s="9"/>
      <c r="F75" s="9"/>
      <c r="G75" s="9"/>
      <c r="H75" s="9"/>
      <c r="I75" s="9"/>
      <c r="J75" s="9"/>
      <c r="K75" s="80">
        <f t="shared" si="15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>
        <v>6000001</v>
      </c>
      <c r="EV75" s="9"/>
      <c r="EW75" s="9"/>
      <c r="EX75" s="9"/>
      <c r="EY75" s="9"/>
      <c r="EZ75" s="9">
        <v>6000001</v>
      </c>
      <c r="FA75" s="9"/>
      <c r="FB75" s="9"/>
      <c r="FC75" s="9"/>
      <c r="FD75" s="9"/>
      <c r="FE75" s="9"/>
      <c r="FF75" s="9"/>
      <c r="FG75" s="9"/>
      <c r="FH75" s="9"/>
      <c r="FI75" s="9"/>
      <c r="FJ75" s="9">
        <v>6000001</v>
      </c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2" customFormat="1" ht="31.5">
      <c r="A76" s="2"/>
      <c r="B76" s="73" t="s">
        <v>107</v>
      </c>
      <c r="C76" s="9"/>
      <c r="D76" s="9"/>
      <c r="E76" s="9"/>
      <c r="F76" s="9"/>
      <c r="G76" s="9"/>
      <c r="H76" s="9"/>
      <c r="I76" s="9"/>
      <c r="J76" s="9"/>
      <c r="K76" s="80">
        <f t="shared" si="15"/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>
        <v>29654297</v>
      </c>
      <c r="BP76" s="9"/>
      <c r="BQ76" s="9"/>
      <c r="BR76" s="9"/>
      <c r="BS76" s="9"/>
      <c r="BT76" s="9">
        <v>29654297</v>
      </c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>
        <v>29654297</v>
      </c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>
        <v>30870000</v>
      </c>
      <c r="DB76" s="9"/>
      <c r="DC76" s="9"/>
      <c r="DD76" s="9"/>
      <c r="DE76" s="9"/>
      <c r="DF76" s="9">
        <v>30870000</v>
      </c>
      <c r="DG76" s="9"/>
      <c r="DH76" s="9">
        <v>30870000</v>
      </c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>
        <v>48000000</v>
      </c>
      <c r="HX76" s="9"/>
      <c r="HY76" s="9"/>
      <c r="HZ76" s="9"/>
      <c r="IA76" s="9"/>
      <c r="IB76" s="9">
        <v>48000000</v>
      </c>
      <c r="IC76" s="9"/>
      <c r="ID76" s="9">
        <v>48000000</v>
      </c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ht="31.5" customHeight="1">
      <c r="A77" s="2"/>
      <c r="B77" s="72" t="s">
        <v>108</v>
      </c>
      <c r="C77" s="9"/>
      <c r="D77" s="9"/>
      <c r="E77" s="9"/>
      <c r="F77" s="9"/>
      <c r="G77" s="9"/>
      <c r="H77" s="9"/>
      <c r="I77" s="9"/>
      <c r="J77" s="9"/>
      <c r="K77" s="80">
        <f t="shared" si="15"/>
        <v>0</v>
      </c>
      <c r="L77" s="9">
        <v>30747960</v>
      </c>
      <c r="M77" s="9"/>
      <c r="N77" s="9"/>
      <c r="O77" s="9">
        <v>39657730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ht="31.5">
      <c r="A78" s="2"/>
      <c r="B78" s="38" t="s">
        <v>144</v>
      </c>
      <c r="C78" s="61">
        <v>275000000</v>
      </c>
      <c r="D78" s="61"/>
      <c r="E78" s="61"/>
      <c r="F78" s="61"/>
      <c r="G78" s="61"/>
      <c r="H78" s="61"/>
      <c r="I78" s="61">
        <v>227000000</v>
      </c>
      <c r="J78" s="61"/>
      <c r="K78" s="80">
        <f t="shared" si="15"/>
        <v>-227000000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>
        <f>SUM(CL78:CN78)</f>
        <v>48000000</v>
      </c>
      <c r="CJ78" s="61"/>
      <c r="CK78" s="61"/>
      <c r="CL78" s="61">
        <v>9342361</v>
      </c>
      <c r="CM78" s="61"/>
      <c r="CN78" s="61">
        <v>38657639</v>
      </c>
      <c r="CO78" s="61"/>
      <c r="CP78" s="61"/>
      <c r="CQ78" s="61"/>
      <c r="CR78" s="61"/>
      <c r="CS78" s="61"/>
      <c r="CT78" s="61"/>
      <c r="CU78" s="61"/>
      <c r="CV78" s="61"/>
      <c r="CW78" s="61"/>
      <c r="CX78" s="61">
        <v>38657639</v>
      </c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1:256" s="24" customFormat="1" ht="31.5">
      <c r="A79" s="23"/>
      <c r="B79" s="38" t="s">
        <v>109</v>
      </c>
      <c r="C79" s="20">
        <v>20921408</v>
      </c>
      <c r="D79" s="20"/>
      <c r="E79" s="20"/>
      <c r="F79" s="20"/>
      <c r="G79" s="20"/>
      <c r="H79" s="20"/>
      <c r="I79" s="20"/>
      <c r="J79" s="20"/>
      <c r="K79" s="80">
        <f t="shared" si="15"/>
        <v>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>
        <v>13225225</v>
      </c>
      <c r="FN79" s="20"/>
      <c r="FO79" s="20"/>
      <c r="FP79" s="20">
        <v>13225225</v>
      </c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>
        <v>3844705</v>
      </c>
      <c r="IM79" s="20"/>
      <c r="IN79" s="20"/>
      <c r="IO79" s="20"/>
      <c r="IP79" s="20"/>
      <c r="IQ79" s="20">
        <v>3844705</v>
      </c>
      <c r="IR79" s="20"/>
      <c r="IS79" s="20">
        <v>3844705</v>
      </c>
      <c r="IT79" s="20"/>
      <c r="IU79" s="20"/>
      <c r="IV79" s="20"/>
    </row>
    <row r="80" spans="1:256" s="24" customFormat="1" ht="31.5">
      <c r="A80" s="23"/>
      <c r="B80" s="38" t="s">
        <v>110</v>
      </c>
      <c r="C80" s="20">
        <v>825493</v>
      </c>
      <c r="D80" s="20"/>
      <c r="E80" s="20"/>
      <c r="F80" s="20"/>
      <c r="G80" s="20"/>
      <c r="H80" s="20"/>
      <c r="I80" s="20"/>
      <c r="J80" s="20"/>
      <c r="K80" s="80">
        <f t="shared" si="15"/>
        <v>0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>
        <v>475699.68</v>
      </c>
      <c r="EV80" s="20"/>
      <c r="EW80" s="20"/>
      <c r="EX80" s="20"/>
      <c r="EY80" s="20"/>
      <c r="EZ80" s="20">
        <v>475699.68</v>
      </c>
      <c r="FA80" s="20"/>
      <c r="FB80" s="20"/>
      <c r="FC80" s="20"/>
      <c r="FD80" s="20"/>
      <c r="FE80" s="20"/>
      <c r="FF80" s="20">
        <v>475699.68</v>
      </c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>
        <v>179521.12</v>
      </c>
      <c r="HH80" s="20"/>
      <c r="HI80" s="20"/>
      <c r="HJ80" s="20"/>
      <c r="HK80" s="20"/>
      <c r="HL80" s="20">
        <v>179521.12</v>
      </c>
      <c r="HM80" s="20"/>
      <c r="HN80" s="20">
        <v>179521.12</v>
      </c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24" customFormat="1" ht="31.5">
      <c r="A81" s="23"/>
      <c r="B81" s="38" t="s">
        <v>111</v>
      </c>
      <c r="C81" s="20">
        <v>146236408</v>
      </c>
      <c r="D81" s="20"/>
      <c r="E81" s="20"/>
      <c r="F81" s="20"/>
      <c r="G81" s="20"/>
      <c r="H81" s="20"/>
      <c r="I81" s="20">
        <v>57912569</v>
      </c>
      <c r="J81" s="20"/>
      <c r="K81" s="80">
        <f t="shared" si="15"/>
        <v>-57912569</v>
      </c>
      <c r="L81" s="20">
        <v>13634884</v>
      </c>
      <c r="M81" s="20"/>
      <c r="N81" s="20"/>
      <c r="O81" s="20">
        <v>3182085</v>
      </c>
      <c r="P81" s="20"/>
      <c r="Q81" s="20"/>
      <c r="R81" s="20"/>
      <c r="S81" s="20">
        <v>4500000</v>
      </c>
      <c r="T81" s="20"/>
      <c r="U81" s="20"/>
      <c r="V81" s="20">
        <v>4500000</v>
      </c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>
        <f>SUM(AZ81:BB81)</f>
        <v>15696375</v>
      </c>
      <c r="AX81" s="20"/>
      <c r="AY81" s="20"/>
      <c r="AZ81" s="20">
        <v>9331011</v>
      </c>
      <c r="BA81" s="20"/>
      <c r="BB81" s="20">
        <f>SUM(BD81:BL81)</f>
        <v>6365364</v>
      </c>
      <c r="BC81" s="20"/>
      <c r="BD81" s="20">
        <v>3024642</v>
      </c>
      <c r="BE81" s="20"/>
      <c r="BF81" s="20">
        <v>929987</v>
      </c>
      <c r="BG81" s="20"/>
      <c r="BH81" s="20">
        <v>335735</v>
      </c>
      <c r="BI81" s="20"/>
      <c r="BJ81" s="20">
        <v>75000</v>
      </c>
      <c r="BK81" s="20"/>
      <c r="BL81" s="20">
        <v>2000000</v>
      </c>
      <c r="BM81" s="20"/>
      <c r="BN81" s="20"/>
      <c r="BO81" s="20">
        <f>SUM(BR81:BT81)</f>
        <v>9800000</v>
      </c>
      <c r="BP81" s="20"/>
      <c r="BQ81" s="20"/>
      <c r="BR81" s="20">
        <v>4900000</v>
      </c>
      <c r="BS81" s="20"/>
      <c r="BT81" s="20">
        <f>BV81+BX81+BZ81+CB81+CD81</f>
        <v>4900000</v>
      </c>
      <c r="BU81" s="20"/>
      <c r="BV81" s="20">
        <v>980000</v>
      </c>
      <c r="BW81" s="20"/>
      <c r="BX81" s="20">
        <v>980000</v>
      </c>
      <c r="BY81" s="20"/>
      <c r="BZ81" s="20">
        <v>980000</v>
      </c>
      <c r="CA81" s="20"/>
      <c r="CB81" s="20">
        <v>980000</v>
      </c>
      <c r="CC81" s="20"/>
      <c r="CD81" s="20">
        <v>980000</v>
      </c>
      <c r="CE81" s="20"/>
      <c r="CF81" s="20"/>
      <c r="CG81" s="20"/>
      <c r="CH81" s="20"/>
      <c r="CI81" s="20">
        <f>SUM(CL81:CN81)</f>
        <v>7401661</v>
      </c>
      <c r="CJ81" s="20"/>
      <c r="CK81" s="20"/>
      <c r="CL81" s="20">
        <v>6161661</v>
      </c>
      <c r="CM81" s="20"/>
      <c r="CN81" s="20">
        <f>SUM(CP81:CX81)</f>
        <v>1240000</v>
      </c>
      <c r="CO81" s="20"/>
      <c r="CP81" s="20"/>
      <c r="CQ81" s="20"/>
      <c r="CR81" s="20">
        <v>100000</v>
      </c>
      <c r="CS81" s="20"/>
      <c r="CT81" s="20"/>
      <c r="CU81" s="20"/>
      <c r="CV81" s="20">
        <v>1140000</v>
      </c>
      <c r="CW81" s="20"/>
      <c r="CX81" s="20"/>
      <c r="CY81" s="20"/>
      <c r="CZ81" s="20"/>
      <c r="DA81" s="20">
        <f>DD81+DF81</f>
        <v>1570663</v>
      </c>
      <c r="DB81" s="20"/>
      <c r="DC81" s="20"/>
      <c r="DD81" s="20">
        <v>159327</v>
      </c>
      <c r="DE81" s="20"/>
      <c r="DF81" s="20">
        <f>SUM(DH81:DL81)</f>
        <v>1411336</v>
      </c>
      <c r="DG81" s="20"/>
      <c r="DH81" s="20">
        <v>330001</v>
      </c>
      <c r="DI81" s="20"/>
      <c r="DJ81" s="20">
        <v>397500</v>
      </c>
      <c r="DK81" s="20"/>
      <c r="DL81" s="20">
        <v>683835</v>
      </c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>
        <f>EJ81+EL81</f>
        <v>2883200</v>
      </c>
      <c r="EH81" s="20"/>
      <c r="EI81" s="20"/>
      <c r="EJ81" s="20">
        <v>1652600</v>
      </c>
      <c r="EK81" s="20"/>
      <c r="EL81" s="20">
        <f>EN81+ER81</f>
        <v>1230600</v>
      </c>
      <c r="EM81" s="20"/>
      <c r="EN81" s="20">
        <v>200000</v>
      </c>
      <c r="EO81" s="20"/>
      <c r="EP81" s="20"/>
      <c r="EQ81" s="20"/>
      <c r="ER81" s="20">
        <v>1030600</v>
      </c>
      <c r="ES81" s="20"/>
      <c r="ET81" s="20"/>
      <c r="EU81" s="20">
        <v>1785000</v>
      </c>
      <c r="EV81" s="20"/>
      <c r="EW81" s="20"/>
      <c r="EX81" s="20">
        <v>1485000</v>
      </c>
      <c r="EY81" s="20"/>
      <c r="EZ81" s="20">
        <f>FH81+FJ81</f>
        <v>300000</v>
      </c>
      <c r="FA81" s="20"/>
      <c r="FB81" s="20"/>
      <c r="FC81" s="20"/>
      <c r="FD81" s="20"/>
      <c r="FE81" s="20"/>
      <c r="FF81" s="20"/>
      <c r="FG81" s="20"/>
      <c r="FH81" s="20">
        <v>150000</v>
      </c>
      <c r="FI81" s="20"/>
      <c r="FJ81" s="20">
        <v>150000</v>
      </c>
      <c r="FK81" s="20"/>
      <c r="FL81" s="20"/>
      <c r="FM81" s="20">
        <v>1695787</v>
      </c>
      <c r="FN81" s="20"/>
      <c r="FO81" s="20"/>
      <c r="FP81" s="20">
        <v>1695787</v>
      </c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>
        <v>1704223</v>
      </c>
      <c r="GD81" s="20"/>
      <c r="GE81" s="20"/>
      <c r="GF81" s="20">
        <v>1704223</v>
      </c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>
        <f>GV81+GX81</f>
        <v>1881000</v>
      </c>
      <c r="GT81" s="20"/>
      <c r="GU81" s="20"/>
      <c r="GV81" s="20">
        <v>1456000</v>
      </c>
      <c r="GW81" s="20"/>
      <c r="GX81" s="20">
        <f>SUM(HB81:HD81)</f>
        <v>425000</v>
      </c>
      <c r="GY81" s="20"/>
      <c r="GZ81" s="20"/>
      <c r="HA81" s="20"/>
      <c r="HB81" s="20">
        <v>50000</v>
      </c>
      <c r="HC81" s="20"/>
      <c r="HD81" s="20">
        <v>375000</v>
      </c>
      <c r="HE81" s="20"/>
      <c r="HF81" s="20"/>
      <c r="HG81" s="20">
        <f>HJ81+HL81</f>
        <v>1733684</v>
      </c>
      <c r="HH81" s="20"/>
      <c r="HI81" s="20"/>
      <c r="HJ81" s="20">
        <v>613683</v>
      </c>
      <c r="HK81" s="20"/>
      <c r="HL81" s="20">
        <f>SUM(HP81:HT81)</f>
        <v>1120001</v>
      </c>
      <c r="HM81" s="20"/>
      <c r="HN81" s="20"/>
      <c r="HO81" s="20"/>
      <c r="HP81" s="20">
        <v>60000</v>
      </c>
      <c r="HQ81" s="20"/>
      <c r="HR81" s="20">
        <v>285001</v>
      </c>
      <c r="HS81" s="20"/>
      <c r="HT81" s="20">
        <v>775000</v>
      </c>
      <c r="HU81" s="20"/>
      <c r="HV81" s="20"/>
      <c r="HW81" s="20">
        <f>HZ81+IB81</f>
        <v>4955000</v>
      </c>
      <c r="HX81" s="20"/>
      <c r="HY81" s="20"/>
      <c r="HZ81" s="20">
        <v>3826000</v>
      </c>
      <c r="IA81" s="20"/>
      <c r="IB81" s="20">
        <f>SUM(ID81:IH81)</f>
        <v>1129000</v>
      </c>
      <c r="IC81" s="20"/>
      <c r="ID81" s="20">
        <v>480000</v>
      </c>
      <c r="IE81" s="20"/>
      <c r="IF81" s="20">
        <v>250000</v>
      </c>
      <c r="IG81" s="20"/>
      <c r="IH81" s="20">
        <v>399000</v>
      </c>
      <c r="II81" s="20"/>
      <c r="IJ81" s="20"/>
      <c r="IK81" s="20"/>
      <c r="IL81" s="20">
        <v>1500000</v>
      </c>
      <c r="IM81" s="20"/>
      <c r="IN81" s="20"/>
      <c r="IO81" s="20"/>
      <c r="IP81" s="20"/>
      <c r="IQ81" s="20">
        <v>1500000</v>
      </c>
      <c r="IR81" s="20"/>
      <c r="IS81" s="20"/>
      <c r="IT81" s="20"/>
      <c r="IU81" s="20">
        <v>1500000</v>
      </c>
      <c r="IV81" s="20"/>
    </row>
    <row r="82" spans="1:256" s="24" customFormat="1" ht="31.5">
      <c r="A82" s="23"/>
      <c r="B82" s="72" t="s">
        <v>112</v>
      </c>
      <c r="C82" s="20"/>
      <c r="D82" s="20"/>
      <c r="E82" s="20"/>
      <c r="F82" s="20"/>
      <c r="G82" s="20"/>
      <c r="H82" s="20"/>
      <c r="I82" s="20">
        <v>210000000</v>
      </c>
      <c r="J82" s="20"/>
      <c r="K82" s="80">
        <f t="shared" si="15"/>
        <v>-210000000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24" customFormat="1" ht="31.5" hidden="1">
      <c r="A83" s="23"/>
      <c r="B83" s="38" t="s">
        <v>113</v>
      </c>
      <c r="C83" s="20"/>
      <c r="D83" s="20"/>
      <c r="E83" s="20"/>
      <c r="F83" s="20"/>
      <c r="G83" s="20"/>
      <c r="H83" s="20"/>
      <c r="I83" s="20"/>
      <c r="J83" s="20"/>
      <c r="K83" s="80">
        <f t="shared" si="15"/>
        <v>0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24" customFormat="1" ht="31.5" customHeight="1">
      <c r="A84" s="23"/>
      <c r="B84" s="38" t="s">
        <v>114</v>
      </c>
      <c r="C84" s="20">
        <v>123883224</v>
      </c>
      <c r="D84" s="20"/>
      <c r="E84" s="20"/>
      <c r="F84" s="20"/>
      <c r="G84" s="20"/>
      <c r="H84" s="20"/>
      <c r="I84" s="20">
        <v>123883224</v>
      </c>
      <c r="J84" s="20"/>
      <c r="K84" s="80">
        <f t="shared" si="15"/>
        <v>-123883224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24" customFormat="1" ht="47.25" hidden="1">
      <c r="A85" s="23"/>
      <c r="B85" s="38" t="s">
        <v>115</v>
      </c>
      <c r="C85" s="20"/>
      <c r="D85" s="20"/>
      <c r="E85" s="20"/>
      <c r="F85" s="20"/>
      <c r="G85" s="20"/>
      <c r="H85" s="20"/>
      <c r="I85" s="20"/>
      <c r="J85" s="20"/>
      <c r="K85" s="80">
        <f t="shared" si="15"/>
        <v>0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4" customFormat="1" ht="31.5">
      <c r="A86" s="23"/>
      <c r="B86" s="72" t="s">
        <v>116</v>
      </c>
      <c r="C86" s="20"/>
      <c r="D86" s="20"/>
      <c r="E86" s="20"/>
      <c r="F86" s="20"/>
      <c r="G86" s="20"/>
      <c r="H86" s="20"/>
      <c r="I86" s="20">
        <v>228207293</v>
      </c>
      <c r="J86" s="20"/>
      <c r="K86" s="80">
        <f t="shared" si="15"/>
        <v>-228207293</v>
      </c>
      <c r="L86" s="20">
        <v>45746562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4" customFormat="1" ht="31.5">
      <c r="A87" s="23"/>
      <c r="B87" s="38" t="s">
        <v>117</v>
      </c>
      <c r="C87" s="20">
        <v>21368180</v>
      </c>
      <c r="D87" s="20"/>
      <c r="E87" s="20"/>
      <c r="F87" s="20"/>
      <c r="G87" s="20"/>
      <c r="H87" s="20"/>
      <c r="I87" s="20"/>
      <c r="J87" s="20"/>
      <c r="K87" s="80">
        <f t="shared" si="15"/>
        <v>0</v>
      </c>
      <c r="L87" s="20"/>
      <c r="M87" s="20"/>
      <c r="N87" s="20"/>
      <c r="O87" s="20"/>
      <c r="P87" s="20"/>
      <c r="Q87" s="20"/>
      <c r="R87" s="20"/>
      <c r="S87" s="20">
        <v>21368180</v>
      </c>
      <c r="T87" s="20"/>
      <c r="U87" s="20"/>
      <c r="V87" s="20">
        <v>21368180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24" customFormat="1" ht="31.5">
      <c r="A88" s="23"/>
      <c r="B88" s="38" t="s">
        <v>119</v>
      </c>
      <c r="C88" s="20">
        <v>30847374</v>
      </c>
      <c r="D88" s="20">
        <v>30847374</v>
      </c>
      <c r="E88" s="20"/>
      <c r="F88" s="20"/>
      <c r="G88" s="20"/>
      <c r="H88" s="20"/>
      <c r="I88" s="20"/>
      <c r="J88" s="20"/>
      <c r="K88" s="80">
        <f t="shared" si="15"/>
        <v>0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24" customFormat="1" ht="31.5">
      <c r="A89" s="23"/>
      <c r="B89" s="38" t="s">
        <v>120</v>
      </c>
      <c r="C89" s="20">
        <v>20000000</v>
      </c>
      <c r="D89" s="20">
        <v>20000000</v>
      </c>
      <c r="E89" s="20"/>
      <c r="F89" s="20"/>
      <c r="G89" s="20"/>
      <c r="H89" s="20"/>
      <c r="I89" s="20"/>
      <c r="J89" s="20"/>
      <c r="K89" s="80">
        <f t="shared" si="15"/>
        <v>0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24" customFormat="1" ht="31.5" hidden="1">
      <c r="A90" s="23"/>
      <c r="B90" s="38" t="s">
        <v>121</v>
      </c>
      <c r="C90" s="20"/>
      <c r="D90" s="20"/>
      <c r="E90" s="20"/>
      <c r="F90" s="20"/>
      <c r="G90" s="20"/>
      <c r="H90" s="20"/>
      <c r="I90" s="20"/>
      <c r="J90" s="20"/>
      <c r="K90" s="80">
        <f t="shared" si="15"/>
        <v>0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24" customFormat="1" ht="15.75" customHeight="1">
      <c r="A91" s="23"/>
      <c r="B91" s="38" t="s">
        <v>142</v>
      </c>
      <c r="C91" s="20">
        <v>15500000</v>
      </c>
      <c r="D91" s="20">
        <v>15500000</v>
      </c>
      <c r="E91" s="20"/>
      <c r="F91" s="20"/>
      <c r="G91" s="20"/>
      <c r="H91" s="20"/>
      <c r="I91" s="20"/>
      <c r="J91" s="20"/>
      <c r="K91" s="80">
        <f t="shared" si="15"/>
        <v>0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24" customFormat="1" ht="31.5" customHeight="1">
      <c r="A92" s="23"/>
      <c r="B92" s="38" t="s">
        <v>143</v>
      </c>
      <c r="C92" s="20">
        <v>15425493</v>
      </c>
      <c r="D92" s="20">
        <v>15425493</v>
      </c>
      <c r="E92" s="20"/>
      <c r="F92" s="20"/>
      <c r="G92" s="20"/>
      <c r="H92" s="20"/>
      <c r="I92" s="20"/>
      <c r="J92" s="20"/>
      <c r="K92" s="80">
        <f t="shared" si="15"/>
        <v>0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4" customFormat="1" ht="32.25" customHeight="1">
      <c r="A93" s="3"/>
      <c r="B93" s="39" t="s">
        <v>145</v>
      </c>
      <c r="C93" s="60">
        <v>34786761</v>
      </c>
      <c r="D93" s="60"/>
      <c r="E93" s="60"/>
      <c r="F93" s="60"/>
      <c r="G93" s="60"/>
      <c r="H93" s="60"/>
      <c r="I93" s="60">
        <v>18082535</v>
      </c>
      <c r="J93" s="60"/>
      <c r="K93" s="80">
        <f t="shared" si="15"/>
        <v>-18082535</v>
      </c>
      <c r="L93" s="60">
        <v>10050212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</row>
    <row r="94" spans="1:256" s="4" customFormat="1" ht="31.5">
      <c r="A94" s="3"/>
      <c r="B94" s="39" t="s">
        <v>146</v>
      </c>
      <c r="C94" s="60">
        <v>14137000</v>
      </c>
      <c r="D94" s="60"/>
      <c r="E94" s="60"/>
      <c r="F94" s="60"/>
      <c r="G94" s="60"/>
      <c r="H94" s="60"/>
      <c r="I94" s="60">
        <v>5140500</v>
      </c>
      <c r="J94" s="60"/>
      <c r="K94" s="80">
        <f t="shared" si="15"/>
        <v>-5140500</v>
      </c>
      <c r="L94" s="60">
        <v>1469000</v>
      </c>
      <c r="M94" s="60"/>
      <c r="N94" s="60"/>
      <c r="O94" s="60">
        <v>632000</v>
      </c>
      <c r="P94" s="60"/>
      <c r="Q94" s="60"/>
      <c r="R94" s="60"/>
      <c r="S94" s="60">
        <v>411500</v>
      </c>
      <c r="T94" s="60"/>
      <c r="U94" s="60"/>
      <c r="V94" s="60">
        <v>411500</v>
      </c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>
        <v>808000</v>
      </c>
      <c r="AX94" s="60"/>
      <c r="AY94" s="60"/>
      <c r="AZ94" s="60">
        <v>808000</v>
      </c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>
        <v>647000</v>
      </c>
      <c r="BP94" s="60"/>
      <c r="BQ94" s="60"/>
      <c r="BR94" s="60">
        <v>647000</v>
      </c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>
        <v>808000</v>
      </c>
      <c r="CJ94" s="60"/>
      <c r="CK94" s="60"/>
      <c r="CL94" s="60">
        <v>808000</v>
      </c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>
        <v>250000</v>
      </c>
      <c r="DB94" s="60"/>
      <c r="DC94" s="60"/>
      <c r="DD94" s="60">
        <v>250000</v>
      </c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>
        <v>265000</v>
      </c>
      <c r="DP94" s="60"/>
      <c r="DQ94" s="60"/>
      <c r="DR94" s="60">
        <v>265000</v>
      </c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>
        <v>191000</v>
      </c>
      <c r="EH94" s="60"/>
      <c r="EI94" s="60"/>
      <c r="EJ94" s="60">
        <v>191000</v>
      </c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>
        <v>515000</v>
      </c>
      <c r="EV94" s="60"/>
      <c r="EW94" s="60"/>
      <c r="EX94" s="60">
        <v>515000</v>
      </c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>
        <v>515000</v>
      </c>
      <c r="FN94" s="60"/>
      <c r="FO94" s="60"/>
      <c r="FP94" s="60">
        <v>515000</v>
      </c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>
        <v>280000</v>
      </c>
      <c r="GD94" s="60"/>
      <c r="GE94" s="60"/>
      <c r="GF94" s="60">
        <v>280000</v>
      </c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>
        <v>294000</v>
      </c>
      <c r="GT94" s="60"/>
      <c r="GU94" s="60"/>
      <c r="GV94" s="60">
        <v>294000</v>
      </c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>
        <v>308500</v>
      </c>
      <c r="HH94" s="60"/>
      <c r="HI94" s="60"/>
      <c r="HJ94" s="60">
        <v>308500</v>
      </c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>
        <v>397000</v>
      </c>
      <c r="HX94" s="60"/>
      <c r="HY94" s="60"/>
      <c r="HZ94" s="60">
        <v>397000</v>
      </c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>
        <v>265000</v>
      </c>
      <c r="IM94" s="60"/>
      <c r="IN94" s="60"/>
      <c r="IO94" s="60">
        <v>265000</v>
      </c>
      <c r="IP94" s="60"/>
      <c r="IQ94" s="60"/>
      <c r="IR94" s="60"/>
      <c r="IS94" s="60"/>
      <c r="IT94" s="60"/>
      <c r="IU94" s="60"/>
      <c r="IV94" s="60"/>
    </row>
    <row r="95" spans="1:256" s="4" customFormat="1" ht="33" customHeight="1">
      <c r="A95" s="3"/>
      <c r="B95" s="74" t="s">
        <v>147</v>
      </c>
      <c r="C95" s="63">
        <v>17860000</v>
      </c>
      <c r="D95" s="63">
        <v>17860000</v>
      </c>
      <c r="E95" s="63"/>
      <c r="F95" s="63"/>
      <c r="G95" s="63"/>
      <c r="H95" s="63"/>
      <c r="I95" s="63"/>
      <c r="J95" s="63"/>
      <c r="K95" s="80">
        <f t="shared" si="15"/>
        <v>0</v>
      </c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  <c r="IV95" s="63"/>
    </row>
    <row r="96" spans="1:256" s="4" customFormat="1" ht="78.75">
      <c r="A96" s="3"/>
      <c r="B96" s="39" t="s">
        <v>148</v>
      </c>
      <c r="C96" s="60">
        <v>347688700</v>
      </c>
      <c r="D96" s="60">
        <v>347688700</v>
      </c>
      <c r="E96" s="60"/>
      <c r="F96" s="60"/>
      <c r="G96" s="60"/>
      <c r="H96" s="60"/>
      <c r="I96" s="60"/>
      <c r="J96" s="60"/>
      <c r="K96" s="80">
        <f t="shared" si="15"/>
        <v>0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256" s="4" customFormat="1" ht="47.25">
      <c r="A97" s="3"/>
      <c r="B97" s="39" t="s">
        <v>149</v>
      </c>
      <c r="C97" s="60">
        <v>2171097</v>
      </c>
      <c r="D97" s="60">
        <v>2171097</v>
      </c>
      <c r="E97" s="60"/>
      <c r="F97" s="60"/>
      <c r="G97" s="60"/>
      <c r="H97" s="60"/>
      <c r="I97" s="60"/>
      <c r="J97" s="60"/>
      <c r="K97" s="80">
        <f t="shared" si="15"/>
        <v>0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</row>
    <row r="98" spans="1:256" s="4" customFormat="1" ht="15.75">
      <c r="A98" s="3"/>
      <c r="B98" s="39" t="s">
        <v>150</v>
      </c>
      <c r="C98" s="60">
        <v>693629</v>
      </c>
      <c r="D98" s="60">
        <v>693629</v>
      </c>
      <c r="E98" s="60"/>
      <c r="F98" s="60"/>
      <c r="G98" s="60"/>
      <c r="H98" s="60"/>
      <c r="I98" s="60"/>
      <c r="J98" s="60"/>
      <c r="K98" s="80">
        <f t="shared" si="15"/>
        <v>0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1:256" s="4" customFormat="1" ht="31.5">
      <c r="A99" s="3"/>
      <c r="B99" s="39" t="s">
        <v>151</v>
      </c>
      <c r="C99" s="60">
        <v>50000000</v>
      </c>
      <c r="D99" s="60">
        <v>50000000</v>
      </c>
      <c r="E99" s="60"/>
      <c r="F99" s="60"/>
      <c r="G99" s="60"/>
      <c r="H99" s="60"/>
      <c r="I99" s="60"/>
      <c r="J99" s="60"/>
      <c r="K99" s="80">
        <f t="shared" si="15"/>
        <v>0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1:256" s="4" customFormat="1" ht="63.75" customHeight="1">
      <c r="A100" s="3"/>
      <c r="B100" s="73" t="s">
        <v>158</v>
      </c>
      <c r="C100" s="60"/>
      <c r="D100" s="60"/>
      <c r="E100" s="60"/>
      <c r="F100" s="60"/>
      <c r="G100" s="60"/>
      <c r="H100" s="60"/>
      <c r="I100" s="60"/>
      <c r="J100" s="60"/>
      <c r="K100" s="80">
        <f t="shared" si="15"/>
        <v>0</v>
      </c>
      <c r="L100" s="60"/>
      <c r="M100" s="60"/>
      <c r="N100" s="60"/>
      <c r="O100" s="60"/>
      <c r="P100" s="60"/>
      <c r="Q100" s="60"/>
      <c r="R100" s="60"/>
      <c r="S100" s="60">
        <v>601261834</v>
      </c>
      <c r="T100" s="60"/>
      <c r="U100" s="60"/>
      <c r="V100" s="60">
        <v>601261834</v>
      </c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>
        <v>28184060</v>
      </c>
      <c r="CJ100" s="60"/>
      <c r="CK100" s="60"/>
      <c r="CL100" s="60"/>
      <c r="CM100" s="60"/>
      <c r="CN100" s="60">
        <v>28184060</v>
      </c>
      <c r="CO100" s="60"/>
      <c r="CP100" s="60"/>
      <c r="CQ100" s="60"/>
      <c r="CR100" s="60"/>
      <c r="CS100" s="60"/>
      <c r="CT100" s="60"/>
      <c r="CU100" s="60"/>
      <c r="CV100" s="60"/>
      <c r="CW100" s="60"/>
      <c r="CX100" s="60">
        <v>28184060</v>
      </c>
      <c r="CY100" s="60"/>
      <c r="CZ100" s="60"/>
      <c r="DA100" s="60">
        <v>83306376</v>
      </c>
      <c r="DB100" s="60"/>
      <c r="DC100" s="60"/>
      <c r="DD100" s="60">
        <v>83306376</v>
      </c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>
        <v>19920000</v>
      </c>
      <c r="HH100" s="60"/>
      <c r="HI100" s="60"/>
      <c r="HJ100" s="60">
        <v>19920000</v>
      </c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>
        <v>3741924</v>
      </c>
      <c r="HX100" s="60"/>
      <c r="HY100" s="60"/>
      <c r="HZ100" s="60">
        <v>3741924</v>
      </c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  <c r="IT100" s="60"/>
      <c r="IU100" s="60"/>
      <c r="IV100" s="60"/>
    </row>
    <row r="101" spans="1:256" s="4" customFormat="1" ht="48" customHeight="1">
      <c r="A101" s="3"/>
      <c r="B101" s="39" t="s">
        <v>160</v>
      </c>
      <c r="C101" s="60">
        <v>300000</v>
      </c>
      <c r="D101" s="60">
        <v>300000</v>
      </c>
      <c r="E101" s="60"/>
      <c r="F101" s="60"/>
      <c r="G101" s="60"/>
      <c r="H101" s="60"/>
      <c r="I101" s="60"/>
      <c r="J101" s="60"/>
      <c r="K101" s="80">
        <f t="shared" si="15"/>
        <v>0</v>
      </c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1:256" s="4" customFormat="1" ht="31.5">
      <c r="A102" s="3"/>
      <c r="B102" s="39" t="s">
        <v>159</v>
      </c>
      <c r="C102" s="60">
        <v>499921</v>
      </c>
      <c r="D102" s="60"/>
      <c r="E102" s="60"/>
      <c r="F102" s="60"/>
      <c r="G102" s="60"/>
      <c r="H102" s="60"/>
      <c r="I102" s="60"/>
      <c r="J102" s="60"/>
      <c r="K102" s="80">
        <f t="shared" si="15"/>
        <v>0</v>
      </c>
      <c r="L102" s="60">
        <v>499921</v>
      </c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  <c r="IO102" s="60"/>
      <c r="IP102" s="60"/>
      <c r="IQ102" s="60"/>
      <c r="IR102" s="60"/>
      <c r="IS102" s="60"/>
      <c r="IT102" s="60"/>
      <c r="IU102" s="60"/>
      <c r="IV102" s="60"/>
    </row>
    <row r="103" spans="1:256" s="83" customFormat="1" ht="15.75">
      <c r="A103" s="25"/>
      <c r="B103" s="39"/>
      <c r="C103" s="62"/>
      <c r="D103" s="62"/>
      <c r="E103" s="62"/>
      <c r="F103" s="62"/>
      <c r="G103" s="62"/>
      <c r="H103" s="62"/>
      <c r="I103" s="62"/>
      <c r="J103" s="62"/>
      <c r="K103" s="82">
        <f t="shared" si="15"/>
        <v>0</v>
      </c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30" customFormat="1" ht="17.25" customHeight="1">
      <c r="A104" s="18"/>
      <c r="B104" s="50" t="s">
        <v>26</v>
      </c>
      <c r="C104" s="64">
        <f>SUM(C105:C151)</f>
        <v>23815419790</v>
      </c>
      <c r="D104" s="64">
        <v>4410000</v>
      </c>
      <c r="E104" s="64">
        <v>24927492165</v>
      </c>
      <c r="F104" s="64">
        <v>4410000</v>
      </c>
      <c r="G104" s="64"/>
      <c r="H104" s="64"/>
      <c r="I104" s="64">
        <v>10218750002</v>
      </c>
      <c r="J104" s="64">
        <f>SUM(J105:J147)</f>
        <v>10804117631</v>
      </c>
      <c r="K104" s="81">
        <f t="shared" si="15"/>
        <v>585367629</v>
      </c>
      <c r="L104" s="64">
        <v>3048277986</v>
      </c>
      <c r="M104" s="64">
        <f>SUM(M105:M147)</f>
        <v>3163576272</v>
      </c>
      <c r="N104" s="64"/>
      <c r="O104" s="64">
        <v>1073652402</v>
      </c>
      <c r="P104" s="64">
        <f>SUM(P105:P147)</f>
        <v>1108673758</v>
      </c>
      <c r="Q104" s="64"/>
      <c r="R104" s="64"/>
      <c r="S104" s="64">
        <v>694705050</v>
      </c>
      <c r="T104" s="64"/>
      <c r="U104" s="64">
        <f>SUM(U105:U151)</f>
        <v>732514260</v>
      </c>
      <c r="V104" s="64">
        <f>SUM(V105:V147)</f>
        <v>692740520</v>
      </c>
      <c r="W104" s="64">
        <f>SUM(W105:W147)</f>
        <v>1425331668</v>
      </c>
      <c r="X104" s="64">
        <f>SUM(Z104:AT104)</f>
        <v>3647002</v>
      </c>
      <c r="Y104" s="64">
        <v>1887642</v>
      </c>
      <c r="Z104" s="64">
        <v>213536</v>
      </c>
      <c r="AA104" s="64">
        <v>205170</v>
      </c>
      <c r="AB104" s="64">
        <v>85414</v>
      </c>
      <c r="AC104" s="64">
        <v>82094</v>
      </c>
      <c r="AD104" s="64">
        <v>213536</v>
      </c>
      <c r="AE104" s="64">
        <v>205170</v>
      </c>
      <c r="AF104" s="64">
        <v>213536</v>
      </c>
      <c r="AG104" s="64">
        <v>205170</v>
      </c>
      <c r="AH104" s="64">
        <v>213536</v>
      </c>
      <c r="AI104" s="64">
        <v>205170</v>
      </c>
      <c r="AJ104" s="64">
        <v>85414</v>
      </c>
      <c r="AK104" s="64">
        <v>82094</v>
      </c>
      <c r="AL104" s="64">
        <v>213536</v>
      </c>
      <c r="AM104" s="64">
        <v>205170</v>
      </c>
      <c r="AN104" s="64">
        <v>213536</v>
      </c>
      <c r="AO104" s="64">
        <v>205170</v>
      </c>
      <c r="AP104" s="64">
        <v>213536</v>
      </c>
      <c r="AQ104" s="64">
        <v>205170</v>
      </c>
      <c r="AR104" s="64">
        <v>85414</v>
      </c>
      <c r="AS104" s="64">
        <v>82094</v>
      </c>
      <c r="AT104" s="64">
        <v>213536</v>
      </c>
      <c r="AU104" s="64"/>
      <c r="AV104" s="64">
        <v>205170</v>
      </c>
      <c r="AW104" s="64">
        <v>1323163739</v>
      </c>
      <c r="AX104" s="64"/>
      <c r="AY104" s="64">
        <f>SUM(AY105:AY147)</f>
        <v>1384808009</v>
      </c>
      <c r="AZ104" s="64">
        <f>SUM(AZ105:AZ147)</f>
        <v>1322010645</v>
      </c>
      <c r="BA104" s="64">
        <f>SUM(BA105:BA147)</f>
        <v>1383700065</v>
      </c>
      <c r="BB104" s="64">
        <f>SUM(BD104:BL104)</f>
        <v>1850698</v>
      </c>
      <c r="BC104" s="64">
        <v>1107944</v>
      </c>
      <c r="BD104" s="64">
        <v>0</v>
      </c>
      <c r="BE104" s="64"/>
      <c r="BF104" s="64">
        <v>213536</v>
      </c>
      <c r="BG104" s="64">
        <v>205170</v>
      </c>
      <c r="BH104" s="64">
        <v>427072</v>
      </c>
      <c r="BI104" s="64">
        <v>410340</v>
      </c>
      <c r="BJ104" s="64">
        <v>85414</v>
      </c>
      <c r="BK104" s="64">
        <v>82094</v>
      </c>
      <c r="BL104" s="64">
        <v>427072</v>
      </c>
      <c r="BM104" s="64"/>
      <c r="BN104" s="64">
        <v>410340</v>
      </c>
      <c r="BO104" s="64">
        <v>907861048</v>
      </c>
      <c r="BP104" s="64"/>
      <c r="BQ104" s="64">
        <f>SUM(BQ105:BQ147)</f>
        <v>936590742</v>
      </c>
      <c r="BR104" s="64">
        <f>SUM(BR105:BR151)</f>
        <v>906921490</v>
      </c>
      <c r="BS104" s="64">
        <f>SUM(BS105:BS147)</f>
        <v>935687968</v>
      </c>
      <c r="BT104" s="64">
        <f>SUM(BV104:CF104)</f>
        <v>1842332</v>
      </c>
      <c r="BU104" s="64">
        <v>902774</v>
      </c>
      <c r="BV104" s="64">
        <v>213536</v>
      </c>
      <c r="BW104" s="64">
        <v>205170</v>
      </c>
      <c r="BX104" s="64">
        <v>213536</v>
      </c>
      <c r="BY104" s="64">
        <v>205170</v>
      </c>
      <c r="BZ104" s="64">
        <v>213536</v>
      </c>
      <c r="CA104" s="64">
        <v>205170</v>
      </c>
      <c r="CB104" s="64">
        <v>213536</v>
      </c>
      <c r="CC104" s="64">
        <v>205170</v>
      </c>
      <c r="CD104" s="64">
        <v>85414</v>
      </c>
      <c r="CE104" s="64">
        <v>82094</v>
      </c>
      <c r="CF104" s="64">
        <v>0</v>
      </c>
      <c r="CG104" s="64"/>
      <c r="CH104" s="64"/>
      <c r="CI104" s="64">
        <v>1090412804</v>
      </c>
      <c r="CJ104" s="64"/>
      <c r="CK104" s="64">
        <f>SUM(CK105:CK147)</f>
        <v>1149349960</v>
      </c>
      <c r="CL104" s="64">
        <f>SUM(CL105:CL147)</f>
        <v>1089601368</v>
      </c>
      <c r="CM104" s="64">
        <f>SUM(CM105:CM147)</f>
        <v>1148570262</v>
      </c>
      <c r="CN104" s="64">
        <f>SUM(CP104:CX104)</f>
        <v>1591134</v>
      </c>
      <c r="CO104" s="64">
        <v>779698</v>
      </c>
      <c r="CP104" s="64">
        <v>85414</v>
      </c>
      <c r="CQ104" s="64">
        <v>82094</v>
      </c>
      <c r="CR104" s="64">
        <v>85414</v>
      </c>
      <c r="CS104" s="64">
        <v>82094</v>
      </c>
      <c r="CT104" s="64">
        <v>213536</v>
      </c>
      <c r="CU104" s="64">
        <v>205170</v>
      </c>
      <c r="CV104" s="64">
        <v>427072</v>
      </c>
      <c r="CW104" s="64">
        <v>410340</v>
      </c>
      <c r="CX104" s="64">
        <v>0</v>
      </c>
      <c r="CY104" s="64"/>
      <c r="CZ104" s="64"/>
      <c r="DA104" s="64">
        <v>278272121</v>
      </c>
      <c r="DB104" s="64"/>
      <c r="DC104" s="64">
        <f>SUM(DC105:DC147)</f>
        <v>289499463</v>
      </c>
      <c r="DD104" s="64">
        <f>SUM(DD105:DD147)</f>
        <v>277887757</v>
      </c>
      <c r="DE104" s="64">
        <f>SUM(DE105:DE151)</f>
        <v>289130107</v>
      </c>
      <c r="DF104" s="64">
        <f>SUM(DH104:DL104)</f>
        <v>671627</v>
      </c>
      <c r="DG104" s="64">
        <v>369356</v>
      </c>
      <c r="DH104" s="64">
        <v>213536</v>
      </c>
      <c r="DI104" s="64">
        <v>205170</v>
      </c>
      <c r="DJ104" s="64">
        <v>85414</v>
      </c>
      <c r="DK104" s="64">
        <v>82093</v>
      </c>
      <c r="DL104" s="64">
        <v>85414</v>
      </c>
      <c r="DM104" s="64"/>
      <c r="DN104" s="64">
        <v>82093</v>
      </c>
      <c r="DO104" s="64">
        <v>348793658</v>
      </c>
      <c r="DP104" s="64"/>
      <c r="DQ104" s="64">
        <f>SUM(DQ105:DQ147)</f>
        <v>356017814</v>
      </c>
      <c r="DR104" s="64">
        <f>SUM(DR105:DR147)</f>
        <v>348238466</v>
      </c>
      <c r="DS104" s="64">
        <f>SUM(DS105:DS147)</f>
        <v>355484268</v>
      </c>
      <c r="DT104" s="64">
        <f>SUM(DV104:ED104)</f>
        <v>1006641</v>
      </c>
      <c r="DU104" s="64">
        <v>533542</v>
      </c>
      <c r="DV104" s="64">
        <v>213536</v>
      </c>
      <c r="DW104" s="64">
        <v>205170</v>
      </c>
      <c r="DX104" s="64">
        <v>85414</v>
      </c>
      <c r="DY104" s="64">
        <v>82093</v>
      </c>
      <c r="DZ104" s="64">
        <v>85414</v>
      </c>
      <c r="EA104" s="64">
        <v>82093</v>
      </c>
      <c r="EB104" s="64">
        <v>85414</v>
      </c>
      <c r="EC104" s="64">
        <v>82093</v>
      </c>
      <c r="ED104" s="64">
        <v>85414</v>
      </c>
      <c r="EE104" s="64"/>
      <c r="EF104" s="64">
        <v>82093</v>
      </c>
      <c r="EG104" s="64">
        <v>184573108</v>
      </c>
      <c r="EH104" s="64"/>
      <c r="EI104" s="64">
        <f>SUM(EI105:EI147)</f>
        <v>189503564</v>
      </c>
      <c r="EJ104" s="64">
        <f>SUM(EJ105:EJ147)</f>
        <v>184402280</v>
      </c>
      <c r="EK104" s="64">
        <f>SUM(EK105:EK147)</f>
        <v>189339376</v>
      </c>
      <c r="EL104" s="64">
        <f>SUM(EN104:ER104)</f>
        <v>335014</v>
      </c>
      <c r="EM104" s="64">
        <v>164186</v>
      </c>
      <c r="EN104" s="64">
        <v>85414</v>
      </c>
      <c r="EO104" s="64">
        <v>82093</v>
      </c>
      <c r="EP104" s="64">
        <v>85414</v>
      </c>
      <c r="EQ104" s="64">
        <v>82093</v>
      </c>
      <c r="ER104" s="64">
        <v>0</v>
      </c>
      <c r="ES104" s="64"/>
      <c r="ET104" s="64"/>
      <c r="EU104" s="64">
        <v>654479994</v>
      </c>
      <c r="EV104" s="64"/>
      <c r="EW104" s="64">
        <f>SUM(EW105:EW147)</f>
        <v>676022354</v>
      </c>
      <c r="EX104" s="64">
        <f>SUM(EX105:EX147)</f>
        <v>653882094</v>
      </c>
      <c r="EY104" s="64">
        <f>SUM(EY105:EY147)</f>
        <v>675447826</v>
      </c>
      <c r="EZ104" s="64">
        <f>SUM(FB104:FJ104)</f>
        <v>1172426</v>
      </c>
      <c r="FA104" s="64">
        <v>574526</v>
      </c>
      <c r="FB104" s="64">
        <v>85414</v>
      </c>
      <c r="FC104" s="64">
        <v>82093</v>
      </c>
      <c r="FD104" s="64">
        <v>85414</v>
      </c>
      <c r="FE104" s="64">
        <v>82093</v>
      </c>
      <c r="FF104" s="64">
        <v>213536</v>
      </c>
      <c r="FG104" s="64">
        <v>205170</v>
      </c>
      <c r="FH104" s="64">
        <v>213536</v>
      </c>
      <c r="FI104" s="64">
        <v>205170</v>
      </c>
      <c r="FJ104" s="64">
        <v>0</v>
      </c>
      <c r="FK104" s="64"/>
      <c r="FL104" s="64"/>
      <c r="FM104" s="64">
        <v>628518337</v>
      </c>
      <c r="FN104" s="64"/>
      <c r="FO104" s="64">
        <f>SUM(FO105:FO147)</f>
        <v>646158663</v>
      </c>
      <c r="FP104" s="64">
        <f>SUM(FP105:FP147)</f>
        <v>627877729</v>
      </c>
      <c r="FQ104" s="64">
        <f>SUM(FQ105:FQ147)</f>
        <v>645543153</v>
      </c>
      <c r="FR104" s="64">
        <f>SUM(FT104:FZ104)</f>
        <v>1256118</v>
      </c>
      <c r="FS104" s="64">
        <v>615510</v>
      </c>
      <c r="FT104" s="64">
        <v>213536</v>
      </c>
      <c r="FU104" s="64">
        <v>205170</v>
      </c>
      <c r="FV104" s="64">
        <v>213536</v>
      </c>
      <c r="FW104" s="64">
        <v>205170</v>
      </c>
      <c r="FX104" s="64">
        <v>213536</v>
      </c>
      <c r="FY104" s="64">
        <v>205170</v>
      </c>
      <c r="FZ104" s="64">
        <v>0</v>
      </c>
      <c r="GA104" s="64"/>
      <c r="GB104" s="64"/>
      <c r="GC104" s="64">
        <v>297613576</v>
      </c>
      <c r="GD104" s="64"/>
      <c r="GE104" s="64">
        <f>SUM(GE105:GE147)</f>
        <v>293255011</v>
      </c>
      <c r="GF104" s="64">
        <f>SUM(GF105:GF147)</f>
        <v>297285226</v>
      </c>
      <c r="GG104" s="64">
        <f>SUM(GG105:GG147)</f>
        <v>292803559</v>
      </c>
      <c r="GH104" s="64">
        <f>SUM(GJ104:GP104)</f>
        <v>574632</v>
      </c>
      <c r="GI104" s="64">
        <v>451452</v>
      </c>
      <c r="GJ104" s="64">
        <v>85414</v>
      </c>
      <c r="GK104" s="64">
        <v>82094</v>
      </c>
      <c r="GL104" s="64">
        <v>85414</v>
      </c>
      <c r="GM104" s="64">
        <v>82094</v>
      </c>
      <c r="GN104" s="64">
        <v>85414</v>
      </c>
      <c r="GO104" s="64">
        <v>82094</v>
      </c>
      <c r="GP104" s="64">
        <v>72108</v>
      </c>
      <c r="GQ104" s="64"/>
      <c r="GR104" s="64">
        <v>205170</v>
      </c>
      <c r="GS104" s="64">
        <v>261391350</v>
      </c>
      <c r="GT104" s="64"/>
      <c r="GU104" s="64">
        <f>SUM(GU105:GU147)</f>
        <v>270586557</v>
      </c>
      <c r="GV104" s="64">
        <f>SUM(GV105:GV147)</f>
        <v>260878864</v>
      </c>
      <c r="GW104" s="64">
        <f>SUM(GW105:GW147)</f>
        <v>270094123</v>
      </c>
      <c r="GX104" s="64">
        <f>SUM(GZ104:HD104)</f>
        <v>799750</v>
      </c>
      <c r="GY104" s="64">
        <v>492434</v>
      </c>
      <c r="GZ104" s="64">
        <v>85414</v>
      </c>
      <c r="HA104" s="64">
        <v>82094</v>
      </c>
      <c r="HB104" s="64">
        <v>213536</v>
      </c>
      <c r="HC104" s="64">
        <v>205170</v>
      </c>
      <c r="HD104" s="64">
        <v>213536</v>
      </c>
      <c r="HE104" s="64"/>
      <c r="HF104" s="64">
        <v>205170</v>
      </c>
      <c r="HG104" s="64">
        <v>387540760</v>
      </c>
      <c r="HH104" s="64"/>
      <c r="HI104" s="64">
        <f>SUM(HI105:HI147)</f>
        <v>395109979</v>
      </c>
      <c r="HJ104" s="64">
        <f>SUM(HJ105:HJ147)</f>
        <v>386686616</v>
      </c>
      <c r="HK104" s="64">
        <f>SUM(HK105:HK147)</f>
        <v>394289299</v>
      </c>
      <c r="HL104" s="64">
        <f>SUM(HN104:HT104)</f>
        <v>1469654</v>
      </c>
      <c r="HM104" s="64">
        <v>820680</v>
      </c>
      <c r="HN104" s="64">
        <v>213536</v>
      </c>
      <c r="HO104" s="64">
        <v>205170</v>
      </c>
      <c r="HP104" s="64">
        <v>213536</v>
      </c>
      <c r="HQ104" s="64">
        <v>205170</v>
      </c>
      <c r="HR104" s="64">
        <v>213536</v>
      </c>
      <c r="HS104" s="64">
        <v>205170</v>
      </c>
      <c r="HT104" s="64">
        <v>213536</v>
      </c>
      <c r="HU104" s="64"/>
      <c r="HV104" s="64">
        <v>205170</v>
      </c>
      <c r="HW104" s="64">
        <v>469520087</v>
      </c>
      <c r="HX104" s="64"/>
      <c r="HY104" s="64">
        <f>SUM(HY105:HY147)</f>
        <v>486850662</v>
      </c>
      <c r="HZ104" s="64">
        <f>SUM(HZ105:HZ147)</f>
        <v>469093015</v>
      </c>
      <c r="IA104" s="64">
        <f>SUM(IA105:IA147)</f>
        <v>486440322</v>
      </c>
      <c r="IB104" s="64">
        <f>SUM(ID104:IH104)</f>
        <v>632242</v>
      </c>
      <c r="IC104" s="64">
        <v>410340</v>
      </c>
      <c r="ID104" s="64">
        <v>0</v>
      </c>
      <c r="IE104" s="64"/>
      <c r="IF104" s="64">
        <v>213536</v>
      </c>
      <c r="IG104" s="64">
        <v>205170</v>
      </c>
      <c r="IH104" s="64">
        <v>213536</v>
      </c>
      <c r="II104" s="64"/>
      <c r="IJ104" s="64"/>
      <c r="IK104" s="64">
        <v>205170</v>
      </c>
      <c r="IL104" s="64">
        <v>295024973</v>
      </c>
      <c r="IM104" s="64"/>
      <c r="IN104" s="64">
        <f>SUM(IN105:IN147)</f>
        <v>304786995</v>
      </c>
      <c r="IO104" s="64">
        <f>SUM(IO105:IO147)</f>
        <v>294384365</v>
      </c>
      <c r="IP104" s="64">
        <f>SUM(IP105:IP147)</f>
        <v>304171485</v>
      </c>
      <c r="IQ104" s="64">
        <f>SUM(#REF!)</f>
        <v>1050948</v>
      </c>
      <c r="IR104" s="64">
        <v>615510</v>
      </c>
      <c r="IS104" s="64">
        <v>213536</v>
      </c>
      <c r="IT104" s="64">
        <v>205170</v>
      </c>
      <c r="IU104" s="64">
        <v>213536</v>
      </c>
      <c r="IV104" s="64">
        <v>205170</v>
      </c>
    </row>
    <row r="105" spans="1:256" s="21" customFormat="1" ht="31.5">
      <c r="A105" s="3"/>
      <c r="B105" s="6" t="s">
        <v>123</v>
      </c>
      <c r="C105" s="7">
        <v>9608400</v>
      </c>
      <c r="D105" s="7"/>
      <c r="E105" s="7">
        <v>10396600</v>
      </c>
      <c r="F105" s="7"/>
      <c r="G105" s="7"/>
      <c r="H105" s="7"/>
      <c r="I105" s="7">
        <v>2817200</v>
      </c>
      <c r="J105" s="7">
        <v>2928202</v>
      </c>
      <c r="K105" s="80">
        <f t="shared" si="15"/>
        <v>111002</v>
      </c>
      <c r="L105" s="7">
        <v>1445300</v>
      </c>
      <c r="M105" s="7">
        <v>1170267</v>
      </c>
      <c r="N105" s="7"/>
      <c r="O105" s="7">
        <v>551480</v>
      </c>
      <c r="P105" s="7">
        <v>581202</v>
      </c>
      <c r="Q105" s="7"/>
      <c r="R105" s="7"/>
      <c r="S105" s="7">
        <v>429480</v>
      </c>
      <c r="T105" s="7"/>
      <c r="U105" s="7">
        <v>455173</v>
      </c>
      <c r="V105" s="7">
        <v>429480</v>
      </c>
      <c r="W105" s="7">
        <v>455173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>
        <v>435740</v>
      </c>
      <c r="AX105" s="7"/>
      <c r="AY105" s="7">
        <v>425632</v>
      </c>
      <c r="AZ105" s="7">
        <v>435740</v>
      </c>
      <c r="BA105" s="7">
        <v>425632</v>
      </c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>
        <v>470600</v>
      </c>
      <c r="BP105" s="7"/>
      <c r="BQ105" s="7">
        <v>635214</v>
      </c>
      <c r="BR105" s="7">
        <v>470600</v>
      </c>
      <c r="BS105" s="7">
        <v>635214</v>
      </c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>
        <v>522880</v>
      </c>
      <c r="CJ105" s="7"/>
      <c r="CK105" s="7">
        <v>707231</v>
      </c>
      <c r="CL105" s="7">
        <v>522880</v>
      </c>
      <c r="CM105" s="7">
        <v>707231</v>
      </c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>
        <v>156870</v>
      </c>
      <c r="DB105" s="7"/>
      <c r="DC105" s="7">
        <v>144033</v>
      </c>
      <c r="DD105" s="7">
        <v>156870</v>
      </c>
      <c r="DE105" s="7">
        <v>144033</v>
      </c>
      <c r="DF105" s="7"/>
      <c r="DG105" s="7"/>
      <c r="DH105" s="7"/>
      <c r="DI105" s="7"/>
      <c r="DJ105" s="7"/>
      <c r="DK105" s="7"/>
      <c r="DL105" s="7"/>
      <c r="DM105" s="7"/>
      <c r="DN105" s="7"/>
      <c r="DO105" s="7">
        <v>174290</v>
      </c>
      <c r="DP105" s="7"/>
      <c r="DQ105" s="7">
        <v>180041</v>
      </c>
      <c r="DR105" s="7">
        <v>174290</v>
      </c>
      <c r="DS105" s="7">
        <v>180041</v>
      </c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>
        <v>87150</v>
      </c>
      <c r="EH105" s="7"/>
      <c r="EI105" s="7">
        <v>90021</v>
      </c>
      <c r="EJ105" s="7">
        <v>87150</v>
      </c>
      <c r="EK105" s="7">
        <v>90021</v>
      </c>
      <c r="EL105" s="7"/>
      <c r="EM105" s="7"/>
      <c r="EN105" s="7"/>
      <c r="EO105" s="7"/>
      <c r="EP105" s="7"/>
      <c r="EQ105" s="7"/>
      <c r="ER105" s="7"/>
      <c r="ES105" s="7"/>
      <c r="ET105" s="7"/>
      <c r="EU105" s="7">
        <v>307200</v>
      </c>
      <c r="EV105" s="7"/>
      <c r="EW105" s="7">
        <v>317607</v>
      </c>
      <c r="EX105" s="7">
        <v>307200</v>
      </c>
      <c r="EY105" s="7">
        <v>317607</v>
      </c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>
        <v>351480</v>
      </c>
      <c r="FN105" s="7"/>
      <c r="FO105" s="7">
        <v>299603</v>
      </c>
      <c r="FP105" s="7">
        <v>351480</v>
      </c>
      <c r="FQ105" s="7">
        <v>299603</v>
      </c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>
        <v>261440</v>
      </c>
      <c r="GD105" s="7"/>
      <c r="GE105" s="7">
        <v>407628</v>
      </c>
      <c r="GF105" s="7">
        <v>261440</v>
      </c>
      <c r="GG105" s="7">
        <v>407628</v>
      </c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>
        <v>52290</v>
      </c>
      <c r="GT105" s="7"/>
      <c r="GU105" s="7">
        <v>155570</v>
      </c>
      <c r="GV105" s="7">
        <v>52290</v>
      </c>
      <c r="GW105" s="7">
        <v>155570</v>
      </c>
      <c r="GX105" s="7"/>
      <c r="GY105" s="7"/>
      <c r="GZ105" s="7"/>
      <c r="HA105" s="7"/>
      <c r="HB105" s="7"/>
      <c r="HC105" s="7"/>
      <c r="HD105" s="7"/>
      <c r="HE105" s="7"/>
      <c r="HF105" s="7"/>
      <c r="HG105" s="7">
        <v>140830</v>
      </c>
      <c r="HH105" s="7"/>
      <c r="HI105" s="7">
        <v>126029</v>
      </c>
      <c r="HJ105" s="7">
        <v>140830</v>
      </c>
      <c r="HK105" s="7">
        <v>126029</v>
      </c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>
        <v>139440</v>
      </c>
      <c r="HX105" s="7"/>
      <c r="HY105" s="7">
        <v>329144</v>
      </c>
      <c r="HZ105" s="7">
        <v>139440</v>
      </c>
      <c r="IA105" s="7">
        <v>329144</v>
      </c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>
        <v>122000</v>
      </c>
      <c r="IM105" s="7"/>
      <c r="IN105" s="7">
        <v>144033</v>
      </c>
      <c r="IO105" s="7">
        <v>122000</v>
      </c>
      <c r="IP105" s="7">
        <v>144033</v>
      </c>
      <c r="IQ105" s="7"/>
      <c r="IR105" s="7"/>
      <c r="IS105" s="7"/>
      <c r="IT105" s="7"/>
      <c r="IU105" s="7"/>
      <c r="IV105" s="7"/>
    </row>
    <row r="106" spans="1:256" s="21" customFormat="1" ht="47.25">
      <c r="A106" s="3"/>
      <c r="B106" s="6" t="s">
        <v>19</v>
      </c>
      <c r="C106" s="7">
        <v>323020197</v>
      </c>
      <c r="D106" s="7"/>
      <c r="E106" s="7">
        <v>313309612</v>
      </c>
      <c r="F106" s="7"/>
      <c r="G106" s="7"/>
      <c r="H106" s="7"/>
      <c r="I106" s="7">
        <v>183559485</v>
      </c>
      <c r="J106" s="7">
        <v>180282850</v>
      </c>
      <c r="K106" s="80">
        <f t="shared" si="15"/>
        <v>-3276635</v>
      </c>
      <c r="L106" s="7">
        <v>44503215</v>
      </c>
      <c r="M106" s="7">
        <v>40048814</v>
      </c>
      <c r="N106" s="7"/>
      <c r="O106" s="7">
        <v>14748289</v>
      </c>
      <c r="P106" s="7">
        <v>13953008</v>
      </c>
      <c r="Q106" s="7"/>
      <c r="R106" s="7"/>
      <c r="S106" s="7">
        <v>3638367</v>
      </c>
      <c r="T106" s="7"/>
      <c r="U106" s="7">
        <v>3222655</v>
      </c>
      <c r="V106" s="7">
        <v>3638367</v>
      </c>
      <c r="W106" s="7">
        <v>3222655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>
        <v>15506330</v>
      </c>
      <c r="AX106" s="7"/>
      <c r="AY106" s="7">
        <v>14803569</v>
      </c>
      <c r="AZ106" s="7">
        <v>15506330</v>
      </c>
      <c r="BA106" s="7">
        <v>14803569</v>
      </c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>
        <v>8282656</v>
      </c>
      <c r="BP106" s="7"/>
      <c r="BQ106" s="7">
        <v>10380215</v>
      </c>
      <c r="BR106" s="7">
        <v>8282656</v>
      </c>
      <c r="BS106" s="7">
        <v>10380215</v>
      </c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>
        <v>11175886</v>
      </c>
      <c r="CJ106" s="7"/>
      <c r="CK106" s="7">
        <v>9174084</v>
      </c>
      <c r="CL106" s="7">
        <v>11175886</v>
      </c>
      <c r="CM106" s="7">
        <v>9174084</v>
      </c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>
        <v>1139966</v>
      </c>
      <c r="DB106" s="7"/>
      <c r="DC106" s="7">
        <v>1233360</v>
      </c>
      <c r="DD106" s="7">
        <v>1139966</v>
      </c>
      <c r="DE106" s="7">
        <v>1233360</v>
      </c>
      <c r="DF106" s="7"/>
      <c r="DG106" s="7"/>
      <c r="DH106" s="7"/>
      <c r="DI106" s="7"/>
      <c r="DJ106" s="7"/>
      <c r="DK106" s="7"/>
      <c r="DL106" s="7"/>
      <c r="DM106" s="7"/>
      <c r="DN106" s="7"/>
      <c r="DO106" s="7">
        <v>1479338</v>
      </c>
      <c r="DP106" s="7"/>
      <c r="DQ106" s="7">
        <v>1592231</v>
      </c>
      <c r="DR106" s="7">
        <v>1479338</v>
      </c>
      <c r="DS106" s="7">
        <v>1592231</v>
      </c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>
        <v>885729</v>
      </c>
      <c r="EH106" s="7"/>
      <c r="EI106" s="7">
        <v>816802</v>
      </c>
      <c r="EJ106" s="7">
        <v>885729</v>
      </c>
      <c r="EK106" s="7">
        <v>816802</v>
      </c>
      <c r="EL106" s="7"/>
      <c r="EM106" s="7"/>
      <c r="EN106" s="7"/>
      <c r="EO106" s="7"/>
      <c r="EP106" s="7"/>
      <c r="EQ106" s="7"/>
      <c r="ER106" s="7"/>
      <c r="ES106" s="7"/>
      <c r="ET106" s="7"/>
      <c r="EU106" s="7">
        <v>6723569</v>
      </c>
      <c r="EV106" s="7"/>
      <c r="EW106" s="7">
        <v>6504948</v>
      </c>
      <c r="EX106" s="7">
        <v>6723569</v>
      </c>
      <c r="EY106" s="7">
        <v>6504948</v>
      </c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>
        <v>4494781</v>
      </c>
      <c r="FN106" s="7"/>
      <c r="FO106" s="7">
        <v>4947649</v>
      </c>
      <c r="FP106" s="7">
        <v>4494781</v>
      </c>
      <c r="FQ106" s="7">
        <v>4947649</v>
      </c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>
        <v>1761976</v>
      </c>
      <c r="GD106" s="7"/>
      <c r="GE106" s="7">
        <v>1426320</v>
      </c>
      <c r="GF106" s="7">
        <v>1761976</v>
      </c>
      <c r="GG106" s="7">
        <v>1426320</v>
      </c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>
        <v>1327249</v>
      </c>
      <c r="GT106" s="7"/>
      <c r="GU106" s="7">
        <v>1390970</v>
      </c>
      <c r="GV106" s="7">
        <v>1327249</v>
      </c>
      <c r="GW106" s="7">
        <v>1390970</v>
      </c>
      <c r="GX106" s="7"/>
      <c r="GY106" s="7"/>
      <c r="GZ106" s="7"/>
      <c r="HA106" s="7"/>
      <c r="HB106" s="7"/>
      <c r="HC106" s="7"/>
      <c r="HD106" s="7"/>
      <c r="HE106" s="7"/>
      <c r="HF106" s="7"/>
      <c r="HG106" s="7">
        <v>3241959</v>
      </c>
      <c r="HH106" s="7"/>
      <c r="HI106" s="7">
        <v>2768169</v>
      </c>
      <c r="HJ106" s="7">
        <v>3241959</v>
      </c>
      <c r="HK106" s="7">
        <v>2768169</v>
      </c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>
        <v>3309919</v>
      </c>
      <c r="HX106" s="7"/>
      <c r="HY106" s="7">
        <v>2723985</v>
      </c>
      <c r="HZ106" s="7">
        <v>3309919</v>
      </c>
      <c r="IA106" s="7">
        <v>2723985</v>
      </c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>
        <v>1419350</v>
      </c>
      <c r="IM106" s="7"/>
      <c r="IN106" s="7">
        <v>1228125</v>
      </c>
      <c r="IO106" s="7">
        <v>1419350</v>
      </c>
      <c r="IP106" s="7">
        <v>1228125</v>
      </c>
      <c r="IQ106" s="7"/>
      <c r="IR106" s="7"/>
      <c r="IS106" s="7"/>
      <c r="IT106" s="7"/>
      <c r="IU106" s="7"/>
      <c r="IV106" s="7"/>
    </row>
    <row r="107" spans="1:256" s="21" customFormat="1" ht="31.5">
      <c r="A107" s="3"/>
      <c r="B107" s="6" t="s">
        <v>20</v>
      </c>
      <c r="C107" s="7">
        <v>584985398</v>
      </c>
      <c r="D107" s="7"/>
      <c r="E107" s="7">
        <v>599207916</v>
      </c>
      <c r="F107" s="7"/>
      <c r="G107" s="7"/>
      <c r="H107" s="7"/>
      <c r="I107" s="7">
        <v>183625180</v>
      </c>
      <c r="J107" s="7">
        <v>203228583</v>
      </c>
      <c r="K107" s="80">
        <f t="shared" si="15"/>
        <v>19603403</v>
      </c>
      <c r="L107" s="7">
        <v>60253278</v>
      </c>
      <c r="M107" s="7">
        <v>59948054</v>
      </c>
      <c r="N107" s="7"/>
      <c r="O107" s="7">
        <v>22686318</v>
      </c>
      <c r="P107" s="7">
        <v>22194080</v>
      </c>
      <c r="Q107" s="7"/>
      <c r="R107" s="7"/>
      <c r="S107" s="7">
        <v>18694977</v>
      </c>
      <c r="T107" s="7"/>
      <c r="U107" s="7">
        <v>17762605</v>
      </c>
      <c r="V107" s="7">
        <v>18694977</v>
      </c>
      <c r="W107" s="7">
        <v>17762605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>
        <v>25426649</v>
      </c>
      <c r="AX107" s="7"/>
      <c r="AY107" s="7">
        <v>22912352</v>
      </c>
      <c r="AZ107" s="7">
        <v>25426649</v>
      </c>
      <c r="BA107" s="7">
        <v>22912352</v>
      </c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>
        <v>31946855</v>
      </c>
      <c r="BP107" s="7"/>
      <c r="BQ107" s="7">
        <v>30307488</v>
      </c>
      <c r="BR107" s="7">
        <v>31946855</v>
      </c>
      <c r="BS107" s="7">
        <v>30307488</v>
      </c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>
        <v>24653699</v>
      </c>
      <c r="CJ107" s="7"/>
      <c r="CK107" s="7">
        <v>25506837</v>
      </c>
      <c r="CL107" s="7">
        <v>24653699</v>
      </c>
      <c r="CM107" s="7">
        <v>25506837</v>
      </c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>
        <v>9724059</v>
      </c>
      <c r="DB107" s="7"/>
      <c r="DC107" s="7">
        <v>10711347</v>
      </c>
      <c r="DD107" s="7">
        <v>9724059</v>
      </c>
      <c r="DE107" s="7">
        <v>10711347</v>
      </c>
      <c r="DF107" s="7"/>
      <c r="DG107" s="7"/>
      <c r="DH107" s="7"/>
      <c r="DI107" s="7"/>
      <c r="DJ107" s="7"/>
      <c r="DK107" s="7"/>
      <c r="DL107" s="7"/>
      <c r="DM107" s="7"/>
      <c r="DN107" s="7"/>
      <c r="DO107" s="7">
        <v>16096063</v>
      </c>
      <c r="DP107" s="7"/>
      <c r="DQ107" s="7">
        <v>15516650</v>
      </c>
      <c r="DR107" s="7">
        <v>16096063</v>
      </c>
      <c r="DS107" s="7">
        <v>15516650</v>
      </c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>
        <v>6926777</v>
      </c>
      <c r="EH107" s="7"/>
      <c r="EI107" s="7">
        <v>6646352</v>
      </c>
      <c r="EJ107" s="7">
        <v>6926777</v>
      </c>
      <c r="EK107" s="7">
        <v>6646352</v>
      </c>
      <c r="EL107" s="7"/>
      <c r="EM107" s="7"/>
      <c r="EN107" s="7"/>
      <c r="EO107" s="7"/>
      <c r="EP107" s="7"/>
      <c r="EQ107" s="7"/>
      <c r="ER107" s="7"/>
      <c r="ES107" s="7"/>
      <c r="ET107" s="7"/>
      <c r="EU107" s="7">
        <v>17072451</v>
      </c>
      <c r="EV107" s="7"/>
      <c r="EW107" s="7">
        <v>17042597</v>
      </c>
      <c r="EX107" s="7">
        <v>17072451</v>
      </c>
      <c r="EY107" s="7">
        <v>17042597</v>
      </c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>
        <v>29428131</v>
      </c>
      <c r="FN107" s="7"/>
      <c r="FO107" s="7">
        <v>28796383</v>
      </c>
      <c r="FP107" s="7">
        <v>29428131</v>
      </c>
      <c r="FQ107" s="7">
        <v>28796383</v>
      </c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>
        <v>34805371</v>
      </c>
      <c r="GD107" s="7"/>
      <c r="GE107" s="7">
        <v>28650010</v>
      </c>
      <c r="GF107" s="7">
        <v>34805371</v>
      </c>
      <c r="GG107" s="7">
        <v>28650010</v>
      </c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>
        <v>6134160</v>
      </c>
      <c r="GT107" s="7"/>
      <c r="GU107" s="7">
        <v>6161400</v>
      </c>
      <c r="GV107" s="7">
        <v>6134160</v>
      </c>
      <c r="GW107" s="7">
        <v>6161400</v>
      </c>
      <c r="GX107" s="7"/>
      <c r="GY107" s="7"/>
      <c r="GZ107" s="7"/>
      <c r="HA107" s="7"/>
      <c r="HB107" s="7"/>
      <c r="HC107" s="7"/>
      <c r="HD107" s="7"/>
      <c r="HE107" s="7"/>
      <c r="HF107" s="7"/>
      <c r="HG107" s="7">
        <v>9505667</v>
      </c>
      <c r="HH107" s="7"/>
      <c r="HI107" s="7">
        <v>10931721</v>
      </c>
      <c r="HJ107" s="7">
        <v>9505667</v>
      </c>
      <c r="HK107" s="7">
        <v>10931721</v>
      </c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>
        <v>13431500</v>
      </c>
      <c r="HX107" s="7"/>
      <c r="HY107" s="7">
        <v>16448875</v>
      </c>
      <c r="HZ107" s="7">
        <v>13431500</v>
      </c>
      <c r="IA107" s="7">
        <v>16448875</v>
      </c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>
        <v>9996000</v>
      </c>
      <c r="IM107" s="7"/>
      <c r="IN107" s="7">
        <v>10379481</v>
      </c>
      <c r="IO107" s="7">
        <v>9996000</v>
      </c>
      <c r="IP107" s="7">
        <v>10379481</v>
      </c>
      <c r="IQ107" s="7"/>
      <c r="IR107" s="7"/>
      <c r="IS107" s="7"/>
      <c r="IT107" s="7"/>
      <c r="IU107" s="7"/>
      <c r="IV107" s="7"/>
    </row>
    <row r="108" spans="1:256" s="21" customFormat="1" ht="47.25">
      <c r="A108" s="3"/>
      <c r="B108" s="6" t="s">
        <v>23</v>
      </c>
      <c r="C108" s="7">
        <v>89917429</v>
      </c>
      <c r="D108" s="7"/>
      <c r="E108" s="7">
        <v>96115466</v>
      </c>
      <c r="F108" s="7"/>
      <c r="G108" s="7"/>
      <c r="H108" s="7"/>
      <c r="I108" s="7">
        <v>24025935</v>
      </c>
      <c r="J108" s="7">
        <v>27463744</v>
      </c>
      <c r="K108" s="80">
        <f t="shared" si="15"/>
        <v>3437809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>
        <f>SUM(S105:S151)</f>
        <v>694705050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>
        <f>SUM(AW105:AW151)</f>
        <v>1323163739</v>
      </c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>
        <v>24720528</v>
      </c>
      <c r="EV108" s="7"/>
      <c r="EW108" s="7">
        <v>24531527</v>
      </c>
      <c r="EX108" s="7">
        <v>24720528</v>
      </c>
      <c r="EY108" s="7">
        <v>24531527</v>
      </c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>
        <v>22549821</v>
      </c>
      <c r="FN108" s="7"/>
      <c r="FO108" s="7">
        <v>23463806</v>
      </c>
      <c r="FP108" s="7">
        <v>22549821</v>
      </c>
      <c r="FQ108" s="7">
        <v>23463806</v>
      </c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>
        <v>18621145</v>
      </c>
      <c r="IM108" s="7"/>
      <c r="IN108" s="7">
        <v>20656389</v>
      </c>
      <c r="IO108" s="7">
        <v>18621145</v>
      </c>
      <c r="IP108" s="7">
        <v>20656389</v>
      </c>
      <c r="IQ108" s="7"/>
      <c r="IR108" s="7"/>
      <c r="IS108" s="7"/>
      <c r="IT108" s="7"/>
      <c r="IU108" s="7"/>
      <c r="IV108" s="7"/>
    </row>
    <row r="109" spans="1:256" s="21" customFormat="1" ht="15.75">
      <c r="A109" s="3"/>
      <c r="B109" s="6" t="s">
        <v>24</v>
      </c>
      <c r="C109" s="7">
        <v>91038249</v>
      </c>
      <c r="D109" s="7"/>
      <c r="E109" s="7">
        <v>101388670</v>
      </c>
      <c r="F109" s="7"/>
      <c r="G109" s="7"/>
      <c r="H109" s="7"/>
      <c r="I109" s="7">
        <v>41321266</v>
      </c>
      <c r="J109" s="7">
        <v>45653364</v>
      </c>
      <c r="K109" s="80">
        <f t="shared" si="15"/>
        <v>4332098</v>
      </c>
      <c r="L109" s="7">
        <v>17856031</v>
      </c>
      <c r="M109" s="7">
        <v>19375146</v>
      </c>
      <c r="N109" s="7"/>
      <c r="O109" s="7">
        <v>3735631</v>
      </c>
      <c r="P109" s="7">
        <v>3602378</v>
      </c>
      <c r="Q109" s="7"/>
      <c r="R109" s="7"/>
      <c r="S109" s="7">
        <v>1438183</v>
      </c>
      <c r="T109" s="7"/>
      <c r="U109" s="7">
        <v>1859479</v>
      </c>
      <c r="V109" s="7">
        <v>1438183</v>
      </c>
      <c r="W109" s="7">
        <v>1859479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>
        <v>4073290</v>
      </c>
      <c r="AX109" s="7"/>
      <c r="AY109" s="7">
        <v>4093568</v>
      </c>
      <c r="AZ109" s="7">
        <v>4073290</v>
      </c>
      <c r="BA109" s="7">
        <v>4093568</v>
      </c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>
        <v>3481177</v>
      </c>
      <c r="BP109" s="7"/>
      <c r="BQ109" s="7">
        <v>3182404</v>
      </c>
      <c r="BR109" s="7">
        <v>3481177</v>
      </c>
      <c r="BS109" s="7">
        <v>3182404</v>
      </c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>
        <v>2678546</v>
      </c>
      <c r="CJ109" s="7"/>
      <c r="CK109" s="7">
        <v>3590755</v>
      </c>
      <c r="CL109" s="7">
        <v>2678546</v>
      </c>
      <c r="CM109" s="7">
        <v>3590755</v>
      </c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>
        <v>521858</v>
      </c>
      <c r="DB109" s="7"/>
      <c r="DC109" s="7">
        <v>569869</v>
      </c>
      <c r="DD109" s="7">
        <v>521858</v>
      </c>
      <c r="DE109" s="7">
        <v>569869</v>
      </c>
      <c r="DF109" s="7"/>
      <c r="DG109" s="7"/>
      <c r="DH109" s="7"/>
      <c r="DI109" s="7"/>
      <c r="DJ109" s="7"/>
      <c r="DK109" s="7"/>
      <c r="DL109" s="7"/>
      <c r="DM109" s="7"/>
      <c r="DN109" s="7"/>
      <c r="DO109" s="7">
        <v>605617</v>
      </c>
      <c r="DP109" s="7"/>
      <c r="DQ109" s="7">
        <v>431135</v>
      </c>
      <c r="DR109" s="7">
        <v>605617</v>
      </c>
      <c r="DS109" s="7">
        <v>431135</v>
      </c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>
        <v>331683</v>
      </c>
      <c r="EH109" s="7"/>
      <c r="EI109" s="7">
        <v>401265</v>
      </c>
      <c r="EJ109" s="7">
        <v>331683</v>
      </c>
      <c r="EK109" s="7">
        <v>401265</v>
      </c>
      <c r="EL109" s="7"/>
      <c r="EM109" s="7"/>
      <c r="EN109" s="7"/>
      <c r="EO109" s="7"/>
      <c r="EP109" s="7"/>
      <c r="EQ109" s="7"/>
      <c r="ER109" s="7"/>
      <c r="ES109" s="7"/>
      <c r="ET109" s="7"/>
      <c r="EU109" s="7">
        <v>1583410</v>
      </c>
      <c r="EV109" s="7"/>
      <c r="EW109" s="7">
        <v>1936516</v>
      </c>
      <c r="EX109" s="7">
        <v>1583410</v>
      </c>
      <c r="EY109" s="7">
        <v>1936516</v>
      </c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>
        <v>2496023</v>
      </c>
      <c r="FN109" s="7"/>
      <c r="FO109" s="7">
        <v>3500763</v>
      </c>
      <c r="FP109" s="7">
        <v>2496023</v>
      </c>
      <c r="FQ109" s="7">
        <v>3500763</v>
      </c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>
        <v>1266586</v>
      </c>
      <c r="GD109" s="7"/>
      <c r="GE109" s="7">
        <v>2122936</v>
      </c>
      <c r="GF109" s="7">
        <v>1266586</v>
      </c>
      <c r="GG109" s="7">
        <v>2122936</v>
      </c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>
        <v>705088</v>
      </c>
      <c r="GT109" s="7"/>
      <c r="GU109" s="7">
        <v>726188</v>
      </c>
      <c r="GV109" s="7">
        <v>705088</v>
      </c>
      <c r="GW109" s="7">
        <v>726188</v>
      </c>
      <c r="GX109" s="7"/>
      <c r="GY109" s="7"/>
      <c r="GZ109" s="7"/>
      <c r="HA109" s="7"/>
      <c r="HB109" s="7"/>
      <c r="HC109" s="7"/>
      <c r="HD109" s="7"/>
      <c r="HE109" s="7"/>
      <c r="HF109" s="7"/>
      <c r="HG109" s="7">
        <v>1041929</v>
      </c>
      <c r="HH109" s="7"/>
      <c r="HI109" s="7">
        <v>769800</v>
      </c>
      <c r="HJ109" s="7">
        <v>1041929</v>
      </c>
      <c r="HK109" s="7">
        <v>769800</v>
      </c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>
        <v>720769</v>
      </c>
      <c r="HX109" s="7"/>
      <c r="HY109" s="7">
        <v>2444608</v>
      </c>
      <c r="HZ109" s="7">
        <v>720769</v>
      </c>
      <c r="IA109" s="7">
        <v>2444608</v>
      </c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>
        <v>940004</v>
      </c>
      <c r="IM109" s="7"/>
      <c r="IN109" s="7">
        <v>803932</v>
      </c>
      <c r="IO109" s="7">
        <v>940004</v>
      </c>
      <c r="IP109" s="7">
        <v>803932</v>
      </c>
      <c r="IQ109" s="7"/>
      <c r="IR109" s="7"/>
      <c r="IS109" s="7"/>
      <c r="IT109" s="7"/>
      <c r="IU109" s="7"/>
      <c r="IV109" s="7"/>
    </row>
    <row r="110" spans="1:256" s="21" customFormat="1" ht="32.25" customHeight="1">
      <c r="A110" s="3"/>
      <c r="B110" s="6" t="s">
        <v>124</v>
      </c>
      <c r="C110" s="7">
        <v>7469941596</v>
      </c>
      <c r="D110" s="7"/>
      <c r="E110" s="7">
        <v>8027113932</v>
      </c>
      <c r="F110" s="7"/>
      <c r="G110" s="7"/>
      <c r="H110" s="7"/>
      <c r="I110" s="7">
        <v>2795975000</v>
      </c>
      <c r="J110" s="7">
        <v>3064113355</v>
      </c>
      <c r="K110" s="80">
        <f t="shared" si="15"/>
        <v>268138355</v>
      </c>
      <c r="L110" s="7">
        <v>925349089</v>
      </c>
      <c r="M110" s="7">
        <v>975154774</v>
      </c>
      <c r="N110" s="7"/>
      <c r="O110" s="7">
        <v>363584318</v>
      </c>
      <c r="P110" s="7">
        <v>380436359</v>
      </c>
      <c r="Q110" s="7"/>
      <c r="R110" s="7"/>
      <c r="S110" s="7">
        <v>255574661</v>
      </c>
      <c r="T110" s="7"/>
      <c r="U110" s="7">
        <v>291814751</v>
      </c>
      <c r="V110" s="7">
        <v>255574661</v>
      </c>
      <c r="W110" s="7">
        <v>291814751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>
        <v>437166084</v>
      </c>
      <c r="AX110" s="7"/>
      <c r="AY110" s="7">
        <v>468997300</v>
      </c>
      <c r="AZ110" s="7">
        <v>437166084</v>
      </c>
      <c r="BA110" s="7">
        <v>468997300</v>
      </c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>
        <v>302037478</v>
      </c>
      <c r="BP110" s="7"/>
      <c r="BQ110" s="7">
        <v>329916405</v>
      </c>
      <c r="BR110" s="7">
        <v>302037478</v>
      </c>
      <c r="BS110" s="7">
        <v>329916405</v>
      </c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>
        <v>368757708</v>
      </c>
      <c r="CJ110" s="7"/>
      <c r="CK110" s="7">
        <v>390022581</v>
      </c>
      <c r="CL110" s="7">
        <v>368757708</v>
      </c>
      <c r="CM110" s="7">
        <v>390022581</v>
      </c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>
        <v>89632154</v>
      </c>
      <c r="DB110" s="7"/>
      <c r="DC110" s="7">
        <v>94673949</v>
      </c>
      <c r="DD110" s="7">
        <v>89632154</v>
      </c>
      <c r="DE110" s="7">
        <v>94673949</v>
      </c>
      <c r="DF110" s="7"/>
      <c r="DG110" s="7"/>
      <c r="DH110" s="7"/>
      <c r="DI110" s="7"/>
      <c r="DJ110" s="7"/>
      <c r="DK110" s="7"/>
      <c r="DL110" s="7"/>
      <c r="DM110" s="7"/>
      <c r="DN110" s="7"/>
      <c r="DO110" s="7">
        <v>133158300</v>
      </c>
      <c r="DP110" s="7"/>
      <c r="DQ110" s="7">
        <v>142098605</v>
      </c>
      <c r="DR110" s="7">
        <v>133158300</v>
      </c>
      <c r="DS110" s="7">
        <v>142098605</v>
      </c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>
        <v>65844241</v>
      </c>
      <c r="EH110" s="7"/>
      <c r="EI110" s="7">
        <v>68805565</v>
      </c>
      <c r="EJ110" s="7">
        <v>65844241</v>
      </c>
      <c r="EK110" s="7">
        <v>68805565</v>
      </c>
      <c r="EL110" s="7"/>
      <c r="EM110" s="7"/>
      <c r="EN110" s="7"/>
      <c r="EO110" s="7"/>
      <c r="EP110" s="7"/>
      <c r="EQ110" s="7"/>
      <c r="ER110" s="7"/>
      <c r="ES110" s="7"/>
      <c r="ET110" s="7"/>
      <c r="EU110" s="7">
        <v>245343321</v>
      </c>
      <c r="EV110" s="7"/>
      <c r="EW110" s="7">
        <v>256349064</v>
      </c>
      <c r="EX110" s="7">
        <v>245343321</v>
      </c>
      <c r="EY110" s="7">
        <v>256349064</v>
      </c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>
        <v>219584704</v>
      </c>
      <c r="FN110" s="7"/>
      <c r="FO110" s="7">
        <v>228618523</v>
      </c>
      <c r="FP110" s="7">
        <v>219584704</v>
      </c>
      <c r="FQ110" s="7">
        <v>228618523</v>
      </c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>
        <v>97934225</v>
      </c>
      <c r="GD110" s="7"/>
      <c r="GE110" s="7">
        <v>95734935</v>
      </c>
      <c r="GF110" s="7">
        <v>97934225</v>
      </c>
      <c r="GG110" s="7">
        <v>95734935</v>
      </c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>
        <v>73220493</v>
      </c>
      <c r="GT110" s="7"/>
      <c r="GU110" s="7">
        <v>74944459</v>
      </c>
      <c r="GV110" s="7">
        <v>73220493</v>
      </c>
      <c r="GW110" s="7">
        <v>74944459</v>
      </c>
      <c r="GX110" s="7"/>
      <c r="GY110" s="7"/>
      <c r="GZ110" s="7"/>
      <c r="HA110" s="7"/>
      <c r="HB110" s="7"/>
      <c r="HC110" s="7"/>
      <c r="HD110" s="7"/>
      <c r="HE110" s="7"/>
      <c r="HF110" s="7"/>
      <c r="HG110" s="7">
        <v>137511234</v>
      </c>
      <c r="HH110" s="7"/>
      <c r="HI110" s="7">
        <v>142533132</v>
      </c>
      <c r="HJ110" s="7">
        <v>137511234</v>
      </c>
      <c r="HK110" s="7">
        <v>142533132</v>
      </c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>
        <v>157806589</v>
      </c>
      <c r="HX110" s="7"/>
      <c r="HY110" s="7">
        <v>166954788</v>
      </c>
      <c r="HZ110" s="7">
        <v>157806589</v>
      </c>
      <c r="IA110" s="7">
        <v>166954788</v>
      </c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>
        <v>94169673</v>
      </c>
      <c r="IM110" s="7"/>
      <c r="IN110" s="7">
        <v>96985250</v>
      </c>
      <c r="IO110" s="7">
        <v>94169673</v>
      </c>
      <c r="IP110" s="7">
        <v>96985250</v>
      </c>
      <c r="IQ110" s="7"/>
      <c r="IR110" s="7"/>
      <c r="IS110" s="7"/>
      <c r="IT110" s="7"/>
      <c r="IU110" s="7"/>
      <c r="IV110" s="7"/>
    </row>
    <row r="111" spans="1:256" s="21" customFormat="1" ht="15.75">
      <c r="A111" s="3"/>
      <c r="B111" s="6" t="s">
        <v>125</v>
      </c>
      <c r="C111" s="7">
        <v>417685530</v>
      </c>
      <c r="D111" s="7"/>
      <c r="E111" s="7">
        <v>380013190</v>
      </c>
      <c r="F111" s="7"/>
      <c r="G111" s="7"/>
      <c r="H111" s="7"/>
      <c r="I111" s="7">
        <v>142779181</v>
      </c>
      <c r="J111" s="7">
        <v>132376970</v>
      </c>
      <c r="K111" s="80">
        <f t="shared" si="15"/>
        <v>-10402211</v>
      </c>
      <c r="L111" s="7">
        <v>67169703</v>
      </c>
      <c r="M111" s="7">
        <v>51443761</v>
      </c>
      <c r="N111" s="7"/>
      <c r="O111" s="7">
        <v>17187066</v>
      </c>
      <c r="P111" s="7">
        <v>19601005</v>
      </c>
      <c r="Q111" s="7"/>
      <c r="R111" s="7"/>
      <c r="S111" s="7">
        <v>10477986</v>
      </c>
      <c r="T111" s="7"/>
      <c r="U111" s="7">
        <v>8873414</v>
      </c>
      <c r="V111" s="7">
        <v>10477986</v>
      </c>
      <c r="W111" s="7">
        <v>8873414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>
        <v>27035012</v>
      </c>
      <c r="AX111" s="7"/>
      <c r="AY111" s="7">
        <v>25753574</v>
      </c>
      <c r="AZ111" s="7">
        <v>27035012</v>
      </c>
      <c r="BA111" s="7">
        <v>25753574</v>
      </c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>
        <v>22039970</v>
      </c>
      <c r="BP111" s="7"/>
      <c r="BQ111" s="7">
        <v>22083116</v>
      </c>
      <c r="BR111" s="7">
        <v>22039970</v>
      </c>
      <c r="BS111" s="7">
        <v>22083116</v>
      </c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>
        <v>26148558</v>
      </c>
      <c r="CJ111" s="7"/>
      <c r="CK111" s="7">
        <v>21255956</v>
      </c>
      <c r="CL111" s="7">
        <v>26148558</v>
      </c>
      <c r="CM111" s="7">
        <v>21255956</v>
      </c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>
        <v>5232637</v>
      </c>
      <c r="DB111" s="7"/>
      <c r="DC111" s="7">
        <v>4622621</v>
      </c>
      <c r="DD111" s="7">
        <v>5232637</v>
      </c>
      <c r="DE111" s="7">
        <v>4622621</v>
      </c>
      <c r="DF111" s="7"/>
      <c r="DG111" s="7"/>
      <c r="DH111" s="7"/>
      <c r="DI111" s="7"/>
      <c r="DJ111" s="7"/>
      <c r="DK111" s="7"/>
      <c r="DL111" s="7"/>
      <c r="DM111" s="7"/>
      <c r="DN111" s="7"/>
      <c r="DO111" s="7">
        <v>7047600</v>
      </c>
      <c r="DP111" s="7"/>
      <c r="DQ111" s="7">
        <v>5686966</v>
      </c>
      <c r="DR111" s="7">
        <v>7047600</v>
      </c>
      <c r="DS111" s="7">
        <v>5686966</v>
      </c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>
        <v>3908337</v>
      </c>
      <c r="EH111" s="7"/>
      <c r="EI111" s="7">
        <v>3782039</v>
      </c>
      <c r="EJ111" s="7">
        <v>3908337</v>
      </c>
      <c r="EK111" s="7">
        <v>3782039</v>
      </c>
      <c r="EL111" s="7"/>
      <c r="EM111" s="7"/>
      <c r="EN111" s="7"/>
      <c r="EO111" s="7"/>
      <c r="EP111" s="7"/>
      <c r="EQ111" s="7"/>
      <c r="ER111" s="7"/>
      <c r="ES111" s="7"/>
      <c r="ET111" s="7"/>
      <c r="EU111" s="7">
        <v>13721304</v>
      </c>
      <c r="EV111" s="7"/>
      <c r="EW111" s="7">
        <v>12041690</v>
      </c>
      <c r="EX111" s="7">
        <v>13721304</v>
      </c>
      <c r="EY111" s="7">
        <v>12041690</v>
      </c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>
        <v>12099140</v>
      </c>
      <c r="FN111" s="7"/>
      <c r="FO111" s="7">
        <v>12000752</v>
      </c>
      <c r="FP111" s="7">
        <v>12099140</v>
      </c>
      <c r="FQ111" s="7">
        <v>12000752</v>
      </c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>
        <v>7246138</v>
      </c>
      <c r="GD111" s="7"/>
      <c r="GE111" s="7">
        <v>6903270</v>
      </c>
      <c r="GF111" s="7">
        <v>7246138</v>
      </c>
      <c r="GG111" s="7">
        <v>6903270</v>
      </c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>
        <v>4116042</v>
      </c>
      <c r="GT111" s="7"/>
      <c r="GU111" s="7">
        <v>3696053</v>
      </c>
      <c r="GV111" s="7">
        <v>4116042</v>
      </c>
      <c r="GW111" s="7">
        <v>3696053</v>
      </c>
      <c r="GX111" s="7"/>
      <c r="GY111" s="7"/>
      <c r="GZ111" s="7"/>
      <c r="HA111" s="7"/>
      <c r="HB111" s="7"/>
      <c r="HC111" s="7"/>
      <c r="HD111" s="7"/>
      <c r="HE111" s="7"/>
      <c r="HF111" s="7"/>
      <c r="HG111" s="7">
        <v>7141357</v>
      </c>
      <c r="HH111" s="7"/>
      <c r="HI111" s="7">
        <v>6162359</v>
      </c>
      <c r="HJ111" s="7">
        <v>7141357</v>
      </c>
      <c r="HK111" s="7">
        <v>6162359</v>
      </c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>
        <v>10589537</v>
      </c>
      <c r="HX111" s="7"/>
      <c r="HY111" s="7">
        <v>9804005</v>
      </c>
      <c r="HZ111" s="7">
        <v>10589537</v>
      </c>
      <c r="IA111" s="7">
        <v>9804005</v>
      </c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>
        <v>5408171</v>
      </c>
      <c r="IM111" s="7"/>
      <c r="IN111" s="7">
        <v>5005200</v>
      </c>
      <c r="IO111" s="7">
        <v>5408171</v>
      </c>
      <c r="IP111" s="7">
        <v>5005200</v>
      </c>
      <c r="IQ111" s="7"/>
      <c r="IR111" s="7"/>
      <c r="IS111" s="7"/>
      <c r="IT111" s="7"/>
      <c r="IU111" s="7"/>
      <c r="IV111" s="7"/>
    </row>
    <row r="112" spans="1:256" s="21" customFormat="1" ht="15.75">
      <c r="A112" s="3"/>
      <c r="B112" s="6" t="s">
        <v>126</v>
      </c>
      <c r="C112" s="7">
        <v>73441055</v>
      </c>
      <c r="D112" s="7"/>
      <c r="E112" s="7">
        <v>73441055</v>
      </c>
      <c r="F112" s="7"/>
      <c r="G112" s="7"/>
      <c r="H112" s="7"/>
      <c r="I112" s="7">
        <v>34045162</v>
      </c>
      <c r="J112" s="7">
        <v>33965062</v>
      </c>
      <c r="K112" s="80">
        <f t="shared" si="15"/>
        <v>-80100</v>
      </c>
      <c r="L112" s="7">
        <v>9675094</v>
      </c>
      <c r="M112" s="7">
        <v>9652331</v>
      </c>
      <c r="N112" s="7"/>
      <c r="O112" s="7">
        <v>3454738</v>
      </c>
      <c r="P112" s="7">
        <v>3446610</v>
      </c>
      <c r="Q112" s="7"/>
      <c r="R112" s="7"/>
      <c r="S112" s="7">
        <v>1553718</v>
      </c>
      <c r="T112" s="7"/>
      <c r="U112" s="7">
        <v>1550063</v>
      </c>
      <c r="V112" s="7">
        <v>1553718</v>
      </c>
      <c r="W112" s="7">
        <v>1550063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>
        <v>4478364</v>
      </c>
      <c r="AX112" s="7"/>
      <c r="AY112" s="7">
        <v>4467828</v>
      </c>
      <c r="AZ112" s="7">
        <v>4478364</v>
      </c>
      <c r="BA112" s="7">
        <v>4467828</v>
      </c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>
        <v>2750995</v>
      </c>
      <c r="BP112" s="7"/>
      <c r="BQ112" s="7">
        <v>2744523</v>
      </c>
      <c r="BR112" s="7">
        <v>2750995</v>
      </c>
      <c r="BS112" s="7">
        <v>2744523</v>
      </c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>
        <v>3966551</v>
      </c>
      <c r="CJ112" s="7"/>
      <c r="CK112" s="7">
        <v>3957219</v>
      </c>
      <c r="CL112" s="7">
        <v>3966551</v>
      </c>
      <c r="CM112" s="7">
        <v>3957219</v>
      </c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>
        <v>460175</v>
      </c>
      <c r="DB112" s="7"/>
      <c r="DC112" s="7">
        <v>459092</v>
      </c>
      <c r="DD112" s="7">
        <v>460175</v>
      </c>
      <c r="DE112" s="7">
        <v>459092</v>
      </c>
      <c r="DF112" s="7"/>
      <c r="DG112" s="7"/>
      <c r="DH112" s="7"/>
      <c r="DI112" s="7"/>
      <c r="DJ112" s="7"/>
      <c r="DK112" s="7"/>
      <c r="DL112" s="7"/>
      <c r="DM112" s="7"/>
      <c r="DN112" s="7"/>
      <c r="DO112" s="7">
        <v>1093543</v>
      </c>
      <c r="DP112" s="7"/>
      <c r="DQ112" s="7">
        <v>1090971</v>
      </c>
      <c r="DR112" s="7">
        <v>1093543</v>
      </c>
      <c r="DS112" s="7">
        <v>1090971</v>
      </c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>
        <v>460175</v>
      </c>
      <c r="EH112" s="7"/>
      <c r="EI112" s="7">
        <v>459092</v>
      </c>
      <c r="EJ112" s="7">
        <v>460175</v>
      </c>
      <c r="EK112" s="7">
        <v>459092</v>
      </c>
      <c r="EL112" s="7"/>
      <c r="EM112" s="7"/>
      <c r="EN112" s="7"/>
      <c r="EO112" s="7"/>
      <c r="EP112" s="7"/>
      <c r="EQ112" s="7"/>
      <c r="ER112" s="7"/>
      <c r="ES112" s="7"/>
      <c r="ET112" s="7"/>
      <c r="EU112" s="7">
        <v>2013893</v>
      </c>
      <c r="EV112" s="7"/>
      <c r="EW112" s="7">
        <v>2181941</v>
      </c>
      <c r="EX112" s="7">
        <v>2013893</v>
      </c>
      <c r="EY112" s="7">
        <v>2181941</v>
      </c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>
        <v>1380524</v>
      </c>
      <c r="FN112" s="7"/>
      <c r="FO112" s="7">
        <v>1377276</v>
      </c>
      <c r="FP112" s="7">
        <v>1380524</v>
      </c>
      <c r="FQ112" s="7">
        <v>1377276</v>
      </c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>
        <v>460175</v>
      </c>
      <c r="GD112" s="7"/>
      <c r="GE112" s="7">
        <v>459092</v>
      </c>
      <c r="GF112" s="7">
        <v>460175</v>
      </c>
      <c r="GG112" s="7">
        <v>459092</v>
      </c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>
        <v>460175</v>
      </c>
      <c r="GT112" s="7"/>
      <c r="GU112" s="7">
        <v>459092</v>
      </c>
      <c r="GV112" s="7">
        <v>460175</v>
      </c>
      <c r="GW112" s="7">
        <v>459092</v>
      </c>
      <c r="GX112" s="7"/>
      <c r="GY112" s="7"/>
      <c r="GZ112" s="7"/>
      <c r="HA112" s="7"/>
      <c r="HB112" s="7"/>
      <c r="HC112" s="7"/>
      <c r="HD112" s="7"/>
      <c r="HE112" s="7"/>
      <c r="HF112" s="7"/>
      <c r="HG112" s="7">
        <v>920349</v>
      </c>
      <c r="HH112" s="7"/>
      <c r="HI112" s="7">
        <v>918184</v>
      </c>
      <c r="HJ112" s="7">
        <v>920349</v>
      </c>
      <c r="HK112" s="7">
        <v>918184</v>
      </c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>
        <v>920349</v>
      </c>
      <c r="HX112" s="7"/>
      <c r="HY112" s="7">
        <v>918184</v>
      </c>
      <c r="HZ112" s="7">
        <v>920349</v>
      </c>
      <c r="IA112" s="7">
        <v>918184</v>
      </c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>
        <v>460175</v>
      </c>
      <c r="IM112" s="7"/>
      <c r="IN112" s="7">
        <v>459092</v>
      </c>
      <c r="IO112" s="7">
        <v>460175</v>
      </c>
      <c r="IP112" s="7">
        <v>459092</v>
      </c>
      <c r="IQ112" s="7"/>
      <c r="IR112" s="7"/>
      <c r="IS112" s="7"/>
      <c r="IT112" s="7"/>
      <c r="IU112" s="7"/>
      <c r="IV112" s="7"/>
    </row>
    <row r="113" spans="1:256" s="21" customFormat="1" ht="31.5">
      <c r="A113" s="3"/>
      <c r="B113" s="6" t="s">
        <v>127</v>
      </c>
      <c r="C113" s="7">
        <v>5522014928</v>
      </c>
      <c r="D113" s="7"/>
      <c r="E113" s="7">
        <v>5730394055</v>
      </c>
      <c r="F113" s="7"/>
      <c r="G113" s="7"/>
      <c r="H113" s="7"/>
      <c r="I113" s="7">
        <v>3109845696</v>
      </c>
      <c r="J113" s="7">
        <v>3242412753</v>
      </c>
      <c r="K113" s="80">
        <f t="shared" si="15"/>
        <v>132567057</v>
      </c>
      <c r="L113" s="7">
        <v>688457023</v>
      </c>
      <c r="M113" s="7">
        <v>710685513</v>
      </c>
      <c r="N113" s="7"/>
      <c r="O113" s="7">
        <v>219852659</v>
      </c>
      <c r="P113" s="7">
        <v>230994897</v>
      </c>
      <c r="Q113" s="7"/>
      <c r="R113" s="7"/>
      <c r="S113" s="7">
        <v>113946309</v>
      </c>
      <c r="T113" s="7"/>
      <c r="U113" s="7">
        <v>109530194</v>
      </c>
      <c r="V113" s="7">
        <v>113946309</v>
      </c>
      <c r="W113" s="7">
        <v>109530194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>
        <v>229794715</v>
      </c>
      <c r="AX113" s="7"/>
      <c r="AY113" s="7">
        <v>238554070</v>
      </c>
      <c r="AZ113" s="7">
        <v>229794715</v>
      </c>
      <c r="BA113" s="7">
        <v>238554070</v>
      </c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>
        <v>193066824</v>
      </c>
      <c r="BP113" s="7"/>
      <c r="BQ113" s="7">
        <v>184641747</v>
      </c>
      <c r="BR113" s="7">
        <v>193066824</v>
      </c>
      <c r="BS113" s="7">
        <v>184641747</v>
      </c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>
        <v>229376655</v>
      </c>
      <c r="CJ113" s="7"/>
      <c r="CK113" s="7">
        <v>233573695</v>
      </c>
      <c r="CL113" s="7">
        <v>229376655</v>
      </c>
      <c r="CM113" s="7">
        <v>233573695</v>
      </c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>
        <v>30303793</v>
      </c>
      <c r="DB113" s="7"/>
      <c r="DC113" s="7">
        <v>28553799</v>
      </c>
      <c r="DD113" s="7">
        <v>30303793</v>
      </c>
      <c r="DE113" s="7">
        <v>28553799</v>
      </c>
      <c r="DF113" s="7"/>
      <c r="DG113" s="7"/>
      <c r="DH113" s="7"/>
      <c r="DI113" s="7"/>
      <c r="DJ113" s="7"/>
      <c r="DK113" s="7"/>
      <c r="DL113" s="7"/>
      <c r="DM113" s="7"/>
      <c r="DN113" s="7"/>
      <c r="DO113" s="7">
        <v>29732491</v>
      </c>
      <c r="DP113" s="7"/>
      <c r="DQ113" s="7">
        <v>29890002</v>
      </c>
      <c r="DR113" s="7">
        <v>29732491</v>
      </c>
      <c r="DS113" s="7">
        <v>29890002</v>
      </c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>
        <v>19806523</v>
      </c>
      <c r="EH113" s="7"/>
      <c r="EI113" s="7">
        <v>19556432</v>
      </c>
      <c r="EJ113" s="7">
        <v>19806523</v>
      </c>
      <c r="EK113" s="7">
        <v>19556432</v>
      </c>
      <c r="EL113" s="7"/>
      <c r="EM113" s="7"/>
      <c r="EN113" s="7"/>
      <c r="EO113" s="7"/>
      <c r="EP113" s="7"/>
      <c r="EQ113" s="7"/>
      <c r="ER113" s="7"/>
      <c r="ES113" s="7"/>
      <c r="ET113" s="7"/>
      <c r="EU113" s="7">
        <v>106209412</v>
      </c>
      <c r="EV113" s="7"/>
      <c r="EW113" s="7">
        <v>111645776</v>
      </c>
      <c r="EX113" s="7">
        <v>106209412</v>
      </c>
      <c r="EY113" s="7">
        <v>111645776</v>
      </c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>
        <v>90344573</v>
      </c>
      <c r="FN113" s="7"/>
      <c r="FO113" s="7">
        <v>98119330</v>
      </c>
      <c r="FP113" s="7">
        <v>90344573</v>
      </c>
      <c r="FQ113" s="7">
        <v>98119330</v>
      </c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>
        <v>34352848</v>
      </c>
      <c r="GD113" s="7"/>
      <c r="GE113" s="7">
        <v>32532384</v>
      </c>
      <c r="GF113" s="7">
        <v>34352848</v>
      </c>
      <c r="GG113" s="7">
        <v>32532384</v>
      </c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>
        <v>42786316</v>
      </c>
      <c r="GT113" s="7"/>
      <c r="GU113" s="7">
        <v>44134204</v>
      </c>
      <c r="GV113" s="7">
        <v>42786316</v>
      </c>
      <c r="GW113" s="7">
        <v>44134204</v>
      </c>
      <c r="GX113" s="7"/>
      <c r="GY113" s="7"/>
      <c r="GZ113" s="7"/>
      <c r="HA113" s="7"/>
      <c r="HB113" s="7"/>
      <c r="HC113" s="7"/>
      <c r="HD113" s="7"/>
      <c r="HE113" s="7"/>
      <c r="HF113" s="7"/>
      <c r="HG113" s="7">
        <v>55596091</v>
      </c>
      <c r="HH113" s="7"/>
      <c r="HI113" s="7">
        <v>56021418</v>
      </c>
      <c r="HJ113" s="7">
        <v>55596091</v>
      </c>
      <c r="HK113" s="7">
        <v>56021418</v>
      </c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>
        <v>65963546</v>
      </c>
      <c r="HX113" s="7"/>
      <c r="HY113" s="7">
        <v>66922992</v>
      </c>
      <c r="HZ113" s="7">
        <v>65963546</v>
      </c>
      <c r="IA113" s="7">
        <v>66922992</v>
      </c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>
        <v>27235720</v>
      </c>
      <c r="IM113" s="7"/>
      <c r="IN113" s="7">
        <v>27642266</v>
      </c>
      <c r="IO113" s="7">
        <v>27235720</v>
      </c>
      <c r="IP113" s="7">
        <v>27642266</v>
      </c>
      <c r="IQ113" s="7"/>
      <c r="IR113" s="7"/>
      <c r="IS113" s="7"/>
      <c r="IT113" s="7"/>
      <c r="IU113" s="7"/>
      <c r="IV113" s="7"/>
    </row>
    <row r="114" spans="1:256" s="21" customFormat="1" ht="47.25">
      <c r="A114" s="3"/>
      <c r="B114" s="6" t="s">
        <v>128</v>
      </c>
      <c r="C114" s="7">
        <v>28424000</v>
      </c>
      <c r="D114" s="7"/>
      <c r="E114" s="7">
        <v>26047400</v>
      </c>
      <c r="F114" s="7"/>
      <c r="G114" s="7"/>
      <c r="H114" s="7"/>
      <c r="I114" s="7">
        <v>16005300</v>
      </c>
      <c r="J114" s="7">
        <v>13523396</v>
      </c>
      <c r="K114" s="80">
        <f t="shared" si="15"/>
        <v>-2481904</v>
      </c>
      <c r="L114" s="7">
        <v>4001400</v>
      </c>
      <c r="M114" s="7">
        <v>4120745</v>
      </c>
      <c r="N114" s="7"/>
      <c r="O114" s="7">
        <v>1093200</v>
      </c>
      <c r="P114" s="7">
        <v>1121208</v>
      </c>
      <c r="Q114" s="7"/>
      <c r="R114" s="7"/>
      <c r="S114" s="7">
        <v>501300</v>
      </c>
      <c r="T114" s="7"/>
      <c r="U114" s="7">
        <v>537888</v>
      </c>
      <c r="V114" s="7">
        <v>501300</v>
      </c>
      <c r="W114" s="7">
        <v>537888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>
        <v>1164100</v>
      </c>
      <c r="AX114" s="7"/>
      <c r="AY114" s="7">
        <v>1198820</v>
      </c>
      <c r="AZ114" s="7">
        <v>1164100</v>
      </c>
      <c r="BA114" s="7">
        <v>1198820</v>
      </c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>
        <v>1289000</v>
      </c>
      <c r="BP114" s="7"/>
      <c r="BQ114" s="7">
        <v>1150083</v>
      </c>
      <c r="BR114" s="7">
        <v>1289000</v>
      </c>
      <c r="BS114" s="7">
        <v>1150083</v>
      </c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>
        <v>1541200</v>
      </c>
      <c r="CJ114" s="7"/>
      <c r="CK114" s="7">
        <v>1486243</v>
      </c>
      <c r="CL114" s="7">
        <v>1541200</v>
      </c>
      <c r="CM114" s="7">
        <v>1486243</v>
      </c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>
        <v>95100</v>
      </c>
      <c r="DB114" s="7"/>
      <c r="DC114" s="7">
        <v>122253</v>
      </c>
      <c r="DD114" s="7">
        <v>95100</v>
      </c>
      <c r="DE114" s="7">
        <v>122253</v>
      </c>
      <c r="DF114" s="7"/>
      <c r="DG114" s="7"/>
      <c r="DH114" s="7"/>
      <c r="DI114" s="7"/>
      <c r="DJ114" s="7"/>
      <c r="DK114" s="7"/>
      <c r="DL114" s="7"/>
      <c r="DM114" s="7"/>
      <c r="DN114" s="7"/>
      <c r="DO114" s="7">
        <v>485700</v>
      </c>
      <c r="DP114" s="7"/>
      <c r="DQ114" s="7">
        <v>494000</v>
      </c>
      <c r="DR114" s="7">
        <v>485700</v>
      </c>
      <c r="DS114" s="7">
        <v>494000</v>
      </c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>
        <v>46400</v>
      </c>
      <c r="EH114" s="7"/>
      <c r="EI114" s="7">
        <v>47319</v>
      </c>
      <c r="EJ114" s="7">
        <v>46400</v>
      </c>
      <c r="EK114" s="7">
        <v>47319</v>
      </c>
      <c r="EL114" s="7"/>
      <c r="EM114" s="7"/>
      <c r="EN114" s="7"/>
      <c r="EO114" s="7"/>
      <c r="EP114" s="7"/>
      <c r="EQ114" s="7"/>
      <c r="ER114" s="7"/>
      <c r="ES114" s="7"/>
      <c r="ET114" s="7"/>
      <c r="EU114" s="7">
        <v>185800</v>
      </c>
      <c r="EV114" s="7"/>
      <c r="EW114" s="7">
        <v>188681</v>
      </c>
      <c r="EX114" s="7">
        <v>185800</v>
      </c>
      <c r="EY114" s="7">
        <v>188681</v>
      </c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>
        <v>196700</v>
      </c>
      <c r="FN114" s="7"/>
      <c r="FO114" s="7">
        <v>214197</v>
      </c>
      <c r="FP114" s="7">
        <v>196700</v>
      </c>
      <c r="FQ114" s="7">
        <v>214197</v>
      </c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>
        <v>127400</v>
      </c>
      <c r="GD114" s="7"/>
      <c r="GE114" s="7">
        <v>141602</v>
      </c>
      <c r="GF114" s="7">
        <v>127400</v>
      </c>
      <c r="GG114" s="7">
        <v>141602</v>
      </c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>
        <v>27300</v>
      </c>
      <c r="GT114" s="7"/>
      <c r="GU114" s="7">
        <v>26244</v>
      </c>
      <c r="GV114" s="7">
        <v>27300</v>
      </c>
      <c r="GW114" s="7">
        <v>26244</v>
      </c>
      <c r="GX114" s="7"/>
      <c r="GY114" s="7"/>
      <c r="GZ114" s="7"/>
      <c r="HA114" s="7"/>
      <c r="HB114" s="7"/>
      <c r="HC114" s="7"/>
      <c r="HD114" s="7"/>
      <c r="HE114" s="7"/>
      <c r="HF114" s="7"/>
      <c r="HG114" s="7">
        <v>355500</v>
      </c>
      <c r="HH114" s="7"/>
      <c r="HI114" s="7">
        <v>434690</v>
      </c>
      <c r="HJ114" s="7">
        <v>355500</v>
      </c>
      <c r="HK114" s="7">
        <v>434690</v>
      </c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>
        <v>223200</v>
      </c>
      <c r="HX114" s="7"/>
      <c r="HY114" s="7">
        <v>222996</v>
      </c>
      <c r="HZ114" s="7">
        <v>223200</v>
      </c>
      <c r="IA114" s="7">
        <v>222996</v>
      </c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>
        <v>109200</v>
      </c>
      <c r="IM114" s="7"/>
      <c r="IN114" s="7">
        <v>103150</v>
      </c>
      <c r="IO114" s="7">
        <v>109200</v>
      </c>
      <c r="IP114" s="7">
        <v>103150</v>
      </c>
      <c r="IQ114" s="7"/>
      <c r="IR114" s="7"/>
      <c r="IS114" s="7"/>
      <c r="IT114" s="7"/>
      <c r="IU114" s="7"/>
      <c r="IV114" s="7"/>
    </row>
    <row r="115" spans="1:256" s="21" customFormat="1" ht="47.25">
      <c r="A115" s="3"/>
      <c r="B115" s="6" t="s">
        <v>129</v>
      </c>
      <c r="C115" s="7">
        <v>124052685</v>
      </c>
      <c r="D115" s="7"/>
      <c r="E115" s="7">
        <v>126212400</v>
      </c>
      <c r="F115" s="7"/>
      <c r="G115" s="7"/>
      <c r="H115" s="7"/>
      <c r="I115" s="7">
        <v>49526291</v>
      </c>
      <c r="J115" s="7">
        <v>50505664</v>
      </c>
      <c r="K115" s="80">
        <f t="shared" si="15"/>
        <v>979373</v>
      </c>
      <c r="L115" s="7">
        <v>29910550</v>
      </c>
      <c r="M115" s="7">
        <v>30079576</v>
      </c>
      <c r="N115" s="7"/>
      <c r="O115" s="7">
        <v>2751337</v>
      </c>
      <c r="P115" s="7">
        <v>2848556</v>
      </c>
      <c r="Q115" s="7"/>
      <c r="R115" s="7"/>
      <c r="S115" s="7">
        <v>4380532</v>
      </c>
      <c r="T115" s="7"/>
      <c r="U115" s="7">
        <v>4535729</v>
      </c>
      <c r="V115" s="7">
        <v>4380532</v>
      </c>
      <c r="W115" s="7">
        <v>4535729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>
        <v>7235053</v>
      </c>
      <c r="AX115" s="7"/>
      <c r="AY115" s="7">
        <v>7283759</v>
      </c>
      <c r="AZ115" s="7">
        <v>7235053</v>
      </c>
      <c r="BA115" s="7">
        <v>7283759</v>
      </c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>
        <v>4695168</v>
      </c>
      <c r="BP115" s="7"/>
      <c r="BQ115" s="7">
        <v>4767273</v>
      </c>
      <c r="BR115" s="7">
        <v>4695168</v>
      </c>
      <c r="BS115" s="7">
        <v>4767273</v>
      </c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>
        <v>5842102</v>
      </c>
      <c r="CJ115" s="7"/>
      <c r="CK115" s="7">
        <v>5962781</v>
      </c>
      <c r="CL115" s="7">
        <v>5842102</v>
      </c>
      <c r="CM115" s="7">
        <v>5962781</v>
      </c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>
        <v>2335771</v>
      </c>
      <c r="DB115" s="7"/>
      <c r="DC115" s="7">
        <v>2376257</v>
      </c>
      <c r="DD115" s="7">
        <v>2335771</v>
      </c>
      <c r="DE115" s="7">
        <v>2376257</v>
      </c>
      <c r="DF115" s="7"/>
      <c r="DG115" s="7"/>
      <c r="DH115" s="7"/>
      <c r="DI115" s="7"/>
      <c r="DJ115" s="7"/>
      <c r="DK115" s="7"/>
      <c r="DL115" s="7"/>
      <c r="DM115" s="7"/>
      <c r="DN115" s="7"/>
      <c r="DO115" s="7">
        <v>1060456</v>
      </c>
      <c r="DP115" s="7"/>
      <c r="DQ115" s="7">
        <v>1109202</v>
      </c>
      <c r="DR115" s="7">
        <v>1060456</v>
      </c>
      <c r="DS115" s="7">
        <v>1109202</v>
      </c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>
        <v>776684</v>
      </c>
      <c r="EH115" s="7"/>
      <c r="EI115" s="7">
        <v>782246</v>
      </c>
      <c r="EJ115" s="7">
        <v>776684</v>
      </c>
      <c r="EK115" s="7">
        <v>782246</v>
      </c>
      <c r="EL115" s="7"/>
      <c r="EM115" s="7"/>
      <c r="EN115" s="7"/>
      <c r="EO115" s="7"/>
      <c r="EP115" s="7"/>
      <c r="EQ115" s="7"/>
      <c r="ER115" s="7"/>
      <c r="ES115" s="7"/>
      <c r="ET115" s="7"/>
      <c r="EU115" s="7">
        <v>2319782</v>
      </c>
      <c r="EV115" s="7"/>
      <c r="EW115" s="7">
        <v>2423063</v>
      </c>
      <c r="EX115" s="7">
        <v>2319782</v>
      </c>
      <c r="EY115" s="7">
        <v>2423063</v>
      </c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>
        <v>2403101</v>
      </c>
      <c r="FN115" s="7"/>
      <c r="FO115" s="7">
        <v>2346738</v>
      </c>
      <c r="FP115" s="7">
        <v>2403101</v>
      </c>
      <c r="FQ115" s="7">
        <v>2346738</v>
      </c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>
        <v>886695</v>
      </c>
      <c r="GD115" s="7"/>
      <c r="GE115" s="7">
        <v>886462</v>
      </c>
      <c r="GF115" s="7">
        <v>886695</v>
      </c>
      <c r="GG115" s="7">
        <v>886462</v>
      </c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>
        <v>773250</v>
      </c>
      <c r="GT115" s="7"/>
      <c r="GU115" s="7">
        <v>767487</v>
      </c>
      <c r="GV115" s="7">
        <v>773250</v>
      </c>
      <c r="GW115" s="7">
        <v>767487</v>
      </c>
      <c r="GX115" s="7"/>
      <c r="GY115" s="7"/>
      <c r="GZ115" s="7"/>
      <c r="HA115" s="7"/>
      <c r="HB115" s="7"/>
      <c r="HC115" s="7"/>
      <c r="HD115" s="7"/>
      <c r="HE115" s="7"/>
      <c r="HF115" s="7"/>
      <c r="HG115" s="7">
        <v>1231595</v>
      </c>
      <c r="HH115" s="7"/>
      <c r="HI115" s="7">
        <v>1239786</v>
      </c>
      <c r="HJ115" s="7">
        <v>1231595</v>
      </c>
      <c r="HK115" s="7">
        <v>1239786</v>
      </c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>
        <v>1504047</v>
      </c>
      <c r="HX115" s="7"/>
      <c r="HY115" s="7">
        <v>1594011</v>
      </c>
      <c r="HZ115" s="7">
        <v>1504047</v>
      </c>
      <c r="IA115" s="7">
        <v>1594011</v>
      </c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>
        <v>1174683</v>
      </c>
      <c r="IM115" s="7"/>
      <c r="IN115" s="7">
        <v>1257096</v>
      </c>
      <c r="IO115" s="7">
        <v>1174683</v>
      </c>
      <c r="IP115" s="7">
        <v>1257096</v>
      </c>
      <c r="IQ115" s="7"/>
      <c r="IR115" s="7"/>
      <c r="IS115" s="7"/>
      <c r="IT115" s="7"/>
      <c r="IU115" s="7"/>
      <c r="IV115" s="7"/>
    </row>
    <row r="116" spans="1:256" s="21" customFormat="1" ht="31.5">
      <c r="A116" s="3"/>
      <c r="B116" s="6" t="s">
        <v>283</v>
      </c>
      <c r="C116" s="7">
        <v>952253600</v>
      </c>
      <c r="D116" s="7"/>
      <c r="E116" s="7">
        <v>1016518900</v>
      </c>
      <c r="F116" s="7"/>
      <c r="G116" s="7"/>
      <c r="H116" s="7"/>
      <c r="I116" s="7">
        <v>532575400</v>
      </c>
      <c r="J116" s="7">
        <v>563549926</v>
      </c>
      <c r="K116" s="80">
        <f t="shared" si="15"/>
        <v>30974526</v>
      </c>
      <c r="L116" s="7">
        <v>120012000</v>
      </c>
      <c r="M116" s="7">
        <v>130455000</v>
      </c>
      <c r="N116" s="7"/>
      <c r="O116" s="7">
        <v>33502000</v>
      </c>
      <c r="P116" s="7">
        <v>36990300</v>
      </c>
      <c r="Q116" s="7"/>
      <c r="R116" s="7"/>
      <c r="S116" s="7">
        <v>11155000</v>
      </c>
      <c r="T116" s="7"/>
      <c r="U116" s="7">
        <v>12754290</v>
      </c>
      <c r="V116" s="7">
        <v>11155000</v>
      </c>
      <c r="W116" s="7">
        <v>12754290</v>
      </c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>
        <v>49972200</v>
      </c>
      <c r="AX116" s="7"/>
      <c r="AY116" s="7">
        <v>54106548</v>
      </c>
      <c r="AZ116" s="7">
        <v>49972200</v>
      </c>
      <c r="BA116" s="7">
        <v>54106548</v>
      </c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>
        <v>25568000</v>
      </c>
      <c r="BP116" s="7"/>
      <c r="BQ116" s="7">
        <v>25769151</v>
      </c>
      <c r="BR116" s="7">
        <v>25568000</v>
      </c>
      <c r="BS116" s="7">
        <v>25769151</v>
      </c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>
        <v>35084000</v>
      </c>
      <c r="CJ116" s="7"/>
      <c r="CK116" s="7">
        <v>38180354</v>
      </c>
      <c r="CL116" s="7">
        <v>35084000</v>
      </c>
      <c r="CM116" s="7">
        <v>38180354</v>
      </c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>
        <v>8013000</v>
      </c>
      <c r="DB116" s="7"/>
      <c r="DC116" s="7">
        <v>7889258</v>
      </c>
      <c r="DD116" s="7">
        <v>8013000</v>
      </c>
      <c r="DE116" s="7">
        <v>7889258</v>
      </c>
      <c r="DF116" s="7"/>
      <c r="DG116" s="7"/>
      <c r="DH116" s="7"/>
      <c r="DI116" s="7"/>
      <c r="DJ116" s="7"/>
      <c r="DK116" s="7"/>
      <c r="DL116" s="7"/>
      <c r="DM116" s="7"/>
      <c r="DN116" s="7"/>
      <c r="DO116" s="7">
        <v>11094000</v>
      </c>
      <c r="DP116" s="7"/>
      <c r="DQ116" s="7">
        <v>10512151</v>
      </c>
      <c r="DR116" s="7">
        <v>11094000</v>
      </c>
      <c r="DS116" s="7">
        <v>10512151</v>
      </c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>
        <v>7577000</v>
      </c>
      <c r="EH116" s="7"/>
      <c r="EI116" s="7">
        <v>7477372</v>
      </c>
      <c r="EJ116" s="7">
        <v>7577000</v>
      </c>
      <c r="EK116" s="7">
        <v>7477372</v>
      </c>
      <c r="EL116" s="7"/>
      <c r="EM116" s="7"/>
      <c r="EN116" s="7"/>
      <c r="EO116" s="7"/>
      <c r="EP116" s="7"/>
      <c r="EQ116" s="7"/>
      <c r="ER116" s="7"/>
      <c r="ES116" s="7"/>
      <c r="ET116" s="7"/>
      <c r="EU116" s="7">
        <v>12731000</v>
      </c>
      <c r="EV116" s="7"/>
      <c r="EW116" s="7">
        <v>14249831</v>
      </c>
      <c r="EX116" s="7">
        <v>12731000</v>
      </c>
      <c r="EY116" s="7">
        <v>14249831</v>
      </c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>
        <v>14009000</v>
      </c>
      <c r="FN116" s="7"/>
      <c r="FO116" s="7">
        <v>15693660</v>
      </c>
      <c r="FP116" s="7">
        <v>14009000</v>
      </c>
      <c r="FQ116" s="7">
        <v>15693660</v>
      </c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>
        <v>7968000</v>
      </c>
      <c r="GD116" s="7"/>
      <c r="GE116" s="7">
        <v>8081345</v>
      </c>
      <c r="GF116" s="7">
        <v>7968000</v>
      </c>
      <c r="GG116" s="7">
        <v>8081345</v>
      </c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>
        <v>5114000</v>
      </c>
      <c r="GT116" s="7"/>
      <c r="GU116" s="7">
        <v>5488180</v>
      </c>
      <c r="GV116" s="7">
        <v>5114000</v>
      </c>
      <c r="GW116" s="7">
        <v>5488180</v>
      </c>
      <c r="GX116" s="7"/>
      <c r="GY116" s="7"/>
      <c r="GZ116" s="7"/>
      <c r="HA116" s="7"/>
      <c r="HB116" s="7"/>
      <c r="HC116" s="7"/>
      <c r="HD116" s="7"/>
      <c r="HE116" s="7"/>
      <c r="HF116" s="7"/>
      <c r="HG116" s="7">
        <v>8663000</v>
      </c>
      <c r="HH116" s="7"/>
      <c r="HI116" s="7">
        <v>9699329</v>
      </c>
      <c r="HJ116" s="7">
        <v>8663000</v>
      </c>
      <c r="HK116" s="7">
        <v>9699329</v>
      </c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>
        <v>16383000</v>
      </c>
      <c r="HX116" s="7"/>
      <c r="HY116" s="7">
        <v>18108364</v>
      </c>
      <c r="HZ116" s="7">
        <v>16383000</v>
      </c>
      <c r="IA116" s="7">
        <v>18108364</v>
      </c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>
        <v>6126000</v>
      </c>
      <c r="IM116" s="7"/>
      <c r="IN116" s="7">
        <v>7004290</v>
      </c>
      <c r="IO116" s="7">
        <v>6126000</v>
      </c>
      <c r="IP116" s="7">
        <v>7004290</v>
      </c>
      <c r="IQ116" s="7"/>
      <c r="IR116" s="7"/>
      <c r="IS116" s="7"/>
      <c r="IT116" s="7"/>
      <c r="IU116" s="7"/>
      <c r="IV116" s="7"/>
    </row>
    <row r="117" spans="1:256" s="21" customFormat="1" ht="63">
      <c r="A117" s="3"/>
      <c r="B117" s="6" t="s">
        <v>284</v>
      </c>
      <c r="C117" s="7">
        <v>6959300</v>
      </c>
      <c r="D117" s="7"/>
      <c r="E117" s="7">
        <v>5078300</v>
      </c>
      <c r="F117" s="7"/>
      <c r="G117" s="7"/>
      <c r="H117" s="7"/>
      <c r="I117" s="7">
        <v>2107800</v>
      </c>
      <c r="J117" s="7">
        <v>1408702</v>
      </c>
      <c r="K117" s="80">
        <f t="shared" si="15"/>
        <v>-699098</v>
      </c>
      <c r="L117" s="7">
        <v>827300</v>
      </c>
      <c r="M117" s="7">
        <v>853776</v>
      </c>
      <c r="N117" s="7"/>
      <c r="O117" s="7">
        <v>338200</v>
      </c>
      <c r="P117" s="7">
        <v>472039</v>
      </c>
      <c r="Q117" s="7"/>
      <c r="R117" s="7"/>
      <c r="S117" s="7">
        <v>445600</v>
      </c>
      <c r="T117" s="7"/>
      <c r="U117" s="7">
        <v>176502</v>
      </c>
      <c r="V117" s="7">
        <v>445600</v>
      </c>
      <c r="W117" s="7">
        <v>176502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>
        <v>373100</v>
      </c>
      <c r="AX117" s="7"/>
      <c r="AY117" s="7">
        <v>353004</v>
      </c>
      <c r="AZ117" s="7">
        <v>373100</v>
      </c>
      <c r="BA117" s="7">
        <v>353004</v>
      </c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>
        <v>429400</v>
      </c>
      <c r="BP117" s="7"/>
      <c r="BQ117" s="7">
        <v>472039</v>
      </c>
      <c r="BR117" s="7">
        <v>429400</v>
      </c>
      <c r="BS117" s="7">
        <v>472039</v>
      </c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>
        <v>310600</v>
      </c>
      <c r="CJ117" s="7"/>
      <c r="CK117" s="7">
        <v>295538</v>
      </c>
      <c r="CL117" s="7">
        <v>310600</v>
      </c>
      <c r="CM117" s="7">
        <v>295538</v>
      </c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>
        <v>168100</v>
      </c>
      <c r="DB117" s="7"/>
      <c r="DC117" s="7">
        <v>28733</v>
      </c>
      <c r="DD117" s="7">
        <v>168100</v>
      </c>
      <c r="DE117" s="7">
        <v>28733</v>
      </c>
      <c r="DF117" s="7"/>
      <c r="DG117" s="7"/>
      <c r="DH117" s="7"/>
      <c r="DI117" s="7"/>
      <c r="DJ117" s="7"/>
      <c r="DK117" s="7"/>
      <c r="DL117" s="7"/>
      <c r="DM117" s="7"/>
      <c r="DN117" s="7"/>
      <c r="DO117" s="7">
        <v>27700</v>
      </c>
      <c r="DP117" s="7"/>
      <c r="DQ117" s="7">
        <v>28733</v>
      </c>
      <c r="DR117" s="7">
        <v>27700</v>
      </c>
      <c r="DS117" s="7">
        <v>28733</v>
      </c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>
        <v>169100</v>
      </c>
      <c r="EH117" s="7"/>
      <c r="EI117" s="7">
        <v>28733</v>
      </c>
      <c r="EJ117" s="7">
        <v>169100</v>
      </c>
      <c r="EK117" s="7">
        <v>28733</v>
      </c>
      <c r="EL117" s="7"/>
      <c r="EM117" s="7"/>
      <c r="EN117" s="7"/>
      <c r="EO117" s="7"/>
      <c r="EP117" s="7"/>
      <c r="EQ117" s="7"/>
      <c r="ER117" s="7"/>
      <c r="ES117" s="7"/>
      <c r="ET117" s="7"/>
      <c r="EU117" s="7">
        <v>169100</v>
      </c>
      <c r="EV117" s="7"/>
      <c r="EW117" s="7">
        <v>57466</v>
      </c>
      <c r="EX117" s="7">
        <v>169100</v>
      </c>
      <c r="EY117" s="7">
        <v>57466</v>
      </c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>
        <v>141500</v>
      </c>
      <c r="FN117" s="7"/>
      <c r="FO117" s="7">
        <v>86199</v>
      </c>
      <c r="FP117" s="7">
        <v>141500</v>
      </c>
      <c r="FQ117" s="7">
        <v>86199</v>
      </c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>
        <v>168100</v>
      </c>
      <c r="GD117" s="7"/>
      <c r="GE117" s="7">
        <v>147769</v>
      </c>
      <c r="GF117" s="7">
        <v>168100</v>
      </c>
      <c r="GG117" s="7">
        <v>147769</v>
      </c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>
        <v>169100</v>
      </c>
      <c r="GT117" s="7"/>
      <c r="GU117" s="7">
        <v>86199</v>
      </c>
      <c r="GV117" s="7">
        <v>169100</v>
      </c>
      <c r="GW117" s="7">
        <v>86199</v>
      </c>
      <c r="GX117" s="7"/>
      <c r="GY117" s="7"/>
      <c r="GZ117" s="7"/>
      <c r="HA117" s="7"/>
      <c r="HB117" s="7"/>
      <c r="HC117" s="7"/>
      <c r="HD117" s="7"/>
      <c r="HE117" s="7"/>
      <c r="HF117" s="7"/>
      <c r="HG117" s="7">
        <v>169100</v>
      </c>
      <c r="HH117" s="7"/>
      <c r="HI117" s="7">
        <v>57466</v>
      </c>
      <c r="HJ117" s="7">
        <v>169100</v>
      </c>
      <c r="HK117" s="7">
        <v>57466</v>
      </c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>
        <v>152700</v>
      </c>
      <c r="HX117" s="7"/>
      <c r="HY117" s="7">
        <v>86199</v>
      </c>
      <c r="HZ117" s="7">
        <v>152700</v>
      </c>
      <c r="IA117" s="7">
        <v>86199</v>
      </c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>
        <v>171600</v>
      </c>
      <c r="IM117" s="7"/>
      <c r="IN117" s="7">
        <v>86199</v>
      </c>
      <c r="IO117" s="7">
        <v>171600</v>
      </c>
      <c r="IP117" s="7">
        <v>86199</v>
      </c>
      <c r="IQ117" s="7"/>
      <c r="IR117" s="7"/>
      <c r="IS117" s="7"/>
      <c r="IT117" s="7"/>
      <c r="IU117" s="7"/>
      <c r="IV117" s="7"/>
    </row>
    <row r="118" spans="1:256" s="21" customFormat="1" ht="96.75" customHeight="1">
      <c r="A118" s="3"/>
      <c r="B118" s="6" t="s">
        <v>286</v>
      </c>
      <c r="C118" s="7">
        <v>353597325</v>
      </c>
      <c r="D118" s="7"/>
      <c r="E118" s="7">
        <v>348419500</v>
      </c>
      <c r="F118" s="7"/>
      <c r="G118" s="7"/>
      <c r="H118" s="7"/>
      <c r="I118" s="7">
        <v>140976000</v>
      </c>
      <c r="J118" s="7">
        <v>144334500</v>
      </c>
      <c r="K118" s="80">
        <f t="shared" si="15"/>
        <v>3358500</v>
      </c>
      <c r="L118" s="7">
        <v>45423000</v>
      </c>
      <c r="M118" s="7">
        <v>37150000</v>
      </c>
      <c r="N118" s="7"/>
      <c r="O118" s="7">
        <v>18294000</v>
      </c>
      <c r="P118" s="7">
        <v>20902000</v>
      </c>
      <c r="Q118" s="7"/>
      <c r="R118" s="7"/>
      <c r="S118" s="7">
        <v>9147000</v>
      </c>
      <c r="T118" s="7"/>
      <c r="U118" s="7">
        <v>9560000</v>
      </c>
      <c r="V118" s="7">
        <v>9147000</v>
      </c>
      <c r="W118" s="7">
        <v>9560000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>
        <v>27897000</v>
      </c>
      <c r="AX118" s="7"/>
      <c r="AY118" s="7">
        <v>28344000</v>
      </c>
      <c r="AZ118" s="7">
        <v>27897000</v>
      </c>
      <c r="BA118" s="7">
        <v>28344000</v>
      </c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>
        <v>16025325</v>
      </c>
      <c r="BP118" s="7"/>
      <c r="BQ118" s="7">
        <v>15188000</v>
      </c>
      <c r="BR118" s="7">
        <v>16025325</v>
      </c>
      <c r="BS118" s="7">
        <v>15188000</v>
      </c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>
        <v>17513000</v>
      </c>
      <c r="CJ118" s="7"/>
      <c r="CK118" s="7">
        <v>18211000</v>
      </c>
      <c r="CL118" s="7">
        <v>17513000</v>
      </c>
      <c r="CM118" s="7">
        <v>18211000</v>
      </c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>
        <v>4206000</v>
      </c>
      <c r="DB118" s="7"/>
      <c r="DC118" s="7">
        <v>5109000</v>
      </c>
      <c r="DD118" s="7">
        <v>4206000</v>
      </c>
      <c r="DE118" s="7">
        <v>5109000</v>
      </c>
      <c r="DF118" s="7"/>
      <c r="DG118" s="7"/>
      <c r="DH118" s="7"/>
      <c r="DI118" s="7"/>
      <c r="DJ118" s="7"/>
      <c r="DK118" s="7"/>
      <c r="DL118" s="7"/>
      <c r="DM118" s="7"/>
      <c r="DN118" s="7"/>
      <c r="DO118" s="7">
        <v>5668000</v>
      </c>
      <c r="DP118" s="7"/>
      <c r="DQ118" s="7">
        <v>4700000</v>
      </c>
      <c r="DR118" s="7">
        <v>5668000</v>
      </c>
      <c r="DS118" s="7">
        <v>4700000</v>
      </c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>
        <v>1916000</v>
      </c>
      <c r="EH118" s="7"/>
      <c r="EI118" s="7">
        <v>1637000</v>
      </c>
      <c r="EJ118" s="7">
        <v>1916000</v>
      </c>
      <c r="EK118" s="7">
        <v>1637000</v>
      </c>
      <c r="EL118" s="7"/>
      <c r="EM118" s="7"/>
      <c r="EN118" s="7"/>
      <c r="EO118" s="7"/>
      <c r="EP118" s="7"/>
      <c r="EQ118" s="7"/>
      <c r="ER118" s="7"/>
      <c r="ES118" s="7"/>
      <c r="ET118" s="7"/>
      <c r="EU118" s="7">
        <v>8209000</v>
      </c>
      <c r="EV118" s="7"/>
      <c r="EW118" s="7">
        <v>7760000</v>
      </c>
      <c r="EX118" s="7">
        <v>8209000</v>
      </c>
      <c r="EY118" s="7">
        <v>7760000</v>
      </c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>
        <v>10945000</v>
      </c>
      <c r="FN118" s="7"/>
      <c r="FO118" s="7">
        <v>10415000</v>
      </c>
      <c r="FP118" s="7">
        <v>10945000</v>
      </c>
      <c r="FQ118" s="7">
        <v>10415000</v>
      </c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>
        <v>4222000</v>
      </c>
      <c r="GD118" s="7"/>
      <c r="GE118" s="7">
        <v>4496000</v>
      </c>
      <c r="GF118" s="7">
        <v>4222000</v>
      </c>
      <c r="GG118" s="7">
        <v>4496000</v>
      </c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>
        <v>2971000</v>
      </c>
      <c r="GT118" s="7"/>
      <c r="GU118" s="7">
        <v>3270000</v>
      </c>
      <c r="GV118" s="7">
        <v>2971000</v>
      </c>
      <c r="GW118" s="7">
        <v>3270000</v>
      </c>
      <c r="GX118" s="7"/>
      <c r="GY118" s="7"/>
      <c r="GZ118" s="7"/>
      <c r="HA118" s="7"/>
      <c r="HB118" s="7"/>
      <c r="HC118" s="7"/>
      <c r="HD118" s="7"/>
      <c r="HE118" s="7"/>
      <c r="HF118" s="7"/>
      <c r="HG118" s="7">
        <v>5089000</v>
      </c>
      <c r="HH118" s="7"/>
      <c r="HI118" s="7">
        <v>4292000</v>
      </c>
      <c r="HJ118" s="7">
        <v>5089000</v>
      </c>
      <c r="HK118" s="7">
        <v>4292000</v>
      </c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>
        <v>7036000</v>
      </c>
      <c r="HX118" s="7"/>
      <c r="HY118" s="7">
        <v>6210000</v>
      </c>
      <c r="HZ118" s="7">
        <v>7036000</v>
      </c>
      <c r="IA118" s="7">
        <v>6210000</v>
      </c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>
        <v>4642000</v>
      </c>
      <c r="IM118" s="7"/>
      <c r="IN118" s="7">
        <v>4215000</v>
      </c>
      <c r="IO118" s="7">
        <v>4642000</v>
      </c>
      <c r="IP118" s="7">
        <v>4215000</v>
      </c>
      <c r="IQ118" s="7"/>
      <c r="IR118" s="7"/>
      <c r="IS118" s="7"/>
      <c r="IT118" s="7"/>
      <c r="IU118" s="7"/>
      <c r="IV118" s="7"/>
    </row>
    <row r="119" spans="1:256" s="21" customFormat="1" ht="63.75" customHeight="1">
      <c r="A119" s="3"/>
      <c r="B119" s="6" t="s">
        <v>285</v>
      </c>
      <c r="C119" s="7">
        <v>37438000</v>
      </c>
      <c r="D119" s="7"/>
      <c r="E119" s="7">
        <v>35117200</v>
      </c>
      <c r="F119" s="7"/>
      <c r="G119" s="7"/>
      <c r="H119" s="7"/>
      <c r="I119" s="7">
        <v>13345000</v>
      </c>
      <c r="J119" s="7">
        <v>13065200</v>
      </c>
      <c r="K119" s="80">
        <f t="shared" si="15"/>
        <v>-279800</v>
      </c>
      <c r="L119" s="7">
        <v>5060318</v>
      </c>
      <c r="M119" s="7">
        <v>4410000</v>
      </c>
      <c r="N119" s="7"/>
      <c r="O119" s="7">
        <v>2258000</v>
      </c>
      <c r="P119" s="7">
        <v>2269000</v>
      </c>
      <c r="Q119" s="7"/>
      <c r="R119" s="7"/>
      <c r="S119" s="7">
        <v>956000</v>
      </c>
      <c r="T119" s="7"/>
      <c r="U119" s="7">
        <v>854000</v>
      </c>
      <c r="V119" s="7">
        <v>956000</v>
      </c>
      <c r="W119" s="7">
        <v>854000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>
        <v>3132000</v>
      </c>
      <c r="AX119" s="7"/>
      <c r="AY119" s="7">
        <v>3050000</v>
      </c>
      <c r="AZ119" s="7">
        <v>3132000</v>
      </c>
      <c r="BA119" s="7">
        <v>3050000</v>
      </c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>
        <v>1807000</v>
      </c>
      <c r="BP119" s="7"/>
      <c r="BQ119" s="7">
        <v>1616000</v>
      </c>
      <c r="BR119" s="7">
        <v>1807000</v>
      </c>
      <c r="BS119" s="7">
        <v>1616000</v>
      </c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>
        <v>2162000</v>
      </c>
      <c r="CJ119" s="7"/>
      <c r="CK119" s="7">
        <v>1870000</v>
      </c>
      <c r="CL119" s="7">
        <v>2162000</v>
      </c>
      <c r="CM119" s="7">
        <v>1870000</v>
      </c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>
        <v>564000</v>
      </c>
      <c r="DB119" s="7"/>
      <c r="DC119" s="7">
        <v>546000</v>
      </c>
      <c r="DD119" s="7">
        <v>564000</v>
      </c>
      <c r="DE119" s="7">
        <v>546000</v>
      </c>
      <c r="DF119" s="7"/>
      <c r="DG119" s="7"/>
      <c r="DH119" s="7"/>
      <c r="DI119" s="7"/>
      <c r="DJ119" s="7"/>
      <c r="DK119" s="7"/>
      <c r="DL119" s="7"/>
      <c r="DM119" s="7"/>
      <c r="DN119" s="7"/>
      <c r="DO119" s="7">
        <v>625000</v>
      </c>
      <c r="DP119" s="7"/>
      <c r="DQ119" s="7">
        <v>401000</v>
      </c>
      <c r="DR119" s="7">
        <v>625000</v>
      </c>
      <c r="DS119" s="7">
        <v>401000</v>
      </c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>
        <v>175000</v>
      </c>
      <c r="EH119" s="7"/>
      <c r="EI119" s="7">
        <v>183000</v>
      </c>
      <c r="EJ119" s="7">
        <v>175000</v>
      </c>
      <c r="EK119" s="7">
        <v>183000</v>
      </c>
      <c r="EL119" s="7"/>
      <c r="EM119" s="7"/>
      <c r="EN119" s="7"/>
      <c r="EO119" s="7"/>
      <c r="EP119" s="7"/>
      <c r="EQ119" s="7"/>
      <c r="ER119" s="7"/>
      <c r="ES119" s="7"/>
      <c r="ET119" s="7"/>
      <c r="EU119" s="7">
        <v>869000</v>
      </c>
      <c r="EV119" s="7"/>
      <c r="EW119" s="7">
        <v>872000</v>
      </c>
      <c r="EX119" s="7">
        <v>869000</v>
      </c>
      <c r="EY119" s="7">
        <v>872000</v>
      </c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>
        <v>1042000</v>
      </c>
      <c r="FN119" s="7"/>
      <c r="FO119" s="7">
        <v>1017000</v>
      </c>
      <c r="FP119" s="7">
        <v>1042000</v>
      </c>
      <c r="FQ119" s="7">
        <v>1017000</v>
      </c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>
        <v>524000</v>
      </c>
      <c r="GD119" s="7"/>
      <c r="GE119" s="7">
        <v>510000</v>
      </c>
      <c r="GF119" s="7">
        <v>524000</v>
      </c>
      <c r="GG119" s="7">
        <v>510000</v>
      </c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>
        <v>382000</v>
      </c>
      <c r="GT119" s="7"/>
      <c r="GU119" s="7">
        <v>346000</v>
      </c>
      <c r="GV119" s="7">
        <v>382000</v>
      </c>
      <c r="GW119" s="7">
        <v>346000</v>
      </c>
      <c r="GX119" s="7"/>
      <c r="GY119" s="7"/>
      <c r="GZ119" s="7"/>
      <c r="HA119" s="7"/>
      <c r="HB119" s="7"/>
      <c r="HC119" s="7"/>
      <c r="HD119" s="7"/>
      <c r="HE119" s="7"/>
      <c r="HF119" s="7"/>
      <c r="HG119" s="7">
        <v>626000</v>
      </c>
      <c r="HH119" s="7"/>
      <c r="HI119" s="7">
        <v>491000</v>
      </c>
      <c r="HJ119" s="7">
        <v>626000</v>
      </c>
      <c r="HK119" s="7">
        <v>491000</v>
      </c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>
        <v>834000</v>
      </c>
      <c r="HX119" s="7"/>
      <c r="HY119" s="7">
        <v>854000</v>
      </c>
      <c r="HZ119" s="7">
        <v>834000</v>
      </c>
      <c r="IA119" s="7">
        <v>854000</v>
      </c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>
        <v>574682</v>
      </c>
      <c r="IM119" s="7"/>
      <c r="IN119" s="7">
        <v>419000</v>
      </c>
      <c r="IO119" s="7">
        <v>574682</v>
      </c>
      <c r="IP119" s="7">
        <v>419000</v>
      </c>
      <c r="IQ119" s="7"/>
      <c r="IR119" s="7"/>
      <c r="IS119" s="7"/>
      <c r="IT119" s="7"/>
      <c r="IU119" s="7"/>
      <c r="IV119" s="7"/>
    </row>
    <row r="120" spans="1:256" s="21" customFormat="1" ht="31.5">
      <c r="A120" s="3"/>
      <c r="B120" s="6" t="s">
        <v>287</v>
      </c>
      <c r="C120" s="7">
        <v>471801000</v>
      </c>
      <c r="D120" s="7"/>
      <c r="E120" s="7">
        <v>471801000</v>
      </c>
      <c r="F120" s="7"/>
      <c r="G120" s="7"/>
      <c r="H120" s="7"/>
      <c r="I120" s="7">
        <v>187732000</v>
      </c>
      <c r="J120" s="7">
        <v>191095000</v>
      </c>
      <c r="K120" s="80">
        <f t="shared" si="15"/>
        <v>3363000</v>
      </c>
      <c r="L120" s="7">
        <v>83001000</v>
      </c>
      <c r="M120" s="7">
        <v>75446000</v>
      </c>
      <c r="N120" s="7"/>
      <c r="O120" s="7">
        <v>9081000</v>
      </c>
      <c r="P120" s="7">
        <v>9117000</v>
      </c>
      <c r="Q120" s="7"/>
      <c r="R120" s="7"/>
      <c r="S120" s="7">
        <v>2553000</v>
      </c>
      <c r="T120" s="7"/>
      <c r="U120" s="7">
        <v>2495000</v>
      </c>
      <c r="V120" s="7">
        <v>2553000</v>
      </c>
      <c r="W120" s="7">
        <v>2495000</v>
      </c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>
        <v>68809000</v>
      </c>
      <c r="AX120" s="7"/>
      <c r="AY120" s="7">
        <v>73051000</v>
      </c>
      <c r="AZ120" s="7">
        <v>68809000</v>
      </c>
      <c r="BA120" s="7">
        <v>73051000</v>
      </c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>
        <v>18994000</v>
      </c>
      <c r="BP120" s="7"/>
      <c r="BQ120" s="7">
        <v>17627000</v>
      </c>
      <c r="BR120" s="7">
        <v>18994000</v>
      </c>
      <c r="BS120" s="7">
        <v>17627000</v>
      </c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>
        <v>25785000</v>
      </c>
      <c r="CJ120" s="7"/>
      <c r="CK120" s="7">
        <v>26241000</v>
      </c>
      <c r="CL120" s="7">
        <v>25785000</v>
      </c>
      <c r="CM120" s="7">
        <v>26241000</v>
      </c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>
        <v>2724000</v>
      </c>
      <c r="DB120" s="7"/>
      <c r="DC120" s="7">
        <v>2329000</v>
      </c>
      <c r="DD120" s="7">
        <v>2724000</v>
      </c>
      <c r="DE120" s="7">
        <v>2329000</v>
      </c>
      <c r="DF120" s="7"/>
      <c r="DG120" s="7"/>
      <c r="DH120" s="7"/>
      <c r="DI120" s="7"/>
      <c r="DJ120" s="7"/>
      <c r="DK120" s="7"/>
      <c r="DL120" s="7"/>
      <c r="DM120" s="7"/>
      <c r="DN120" s="7"/>
      <c r="DO120" s="7">
        <v>969000</v>
      </c>
      <c r="DP120" s="7"/>
      <c r="DQ120" s="7">
        <v>952000</v>
      </c>
      <c r="DR120" s="7">
        <v>969000</v>
      </c>
      <c r="DS120" s="7">
        <v>952000</v>
      </c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>
        <v>8791000</v>
      </c>
      <c r="EH120" s="7"/>
      <c r="EI120" s="7">
        <v>10280000</v>
      </c>
      <c r="EJ120" s="7">
        <v>8791000</v>
      </c>
      <c r="EK120" s="7">
        <v>10280000</v>
      </c>
      <c r="EL120" s="7"/>
      <c r="EM120" s="7"/>
      <c r="EN120" s="7"/>
      <c r="EO120" s="7"/>
      <c r="EP120" s="7"/>
      <c r="EQ120" s="7"/>
      <c r="ER120" s="7"/>
      <c r="ES120" s="7"/>
      <c r="ET120" s="7"/>
      <c r="EU120" s="7">
        <v>9607000</v>
      </c>
      <c r="EV120" s="7"/>
      <c r="EW120" s="7">
        <v>10516000</v>
      </c>
      <c r="EX120" s="7">
        <v>9607000</v>
      </c>
      <c r="EY120" s="7">
        <v>10516000</v>
      </c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>
        <v>5968000</v>
      </c>
      <c r="FN120" s="7"/>
      <c r="FO120" s="7">
        <v>5885000</v>
      </c>
      <c r="FP120" s="7">
        <v>5968000</v>
      </c>
      <c r="FQ120" s="7">
        <v>5885000</v>
      </c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>
        <v>1670000</v>
      </c>
      <c r="GD120" s="7"/>
      <c r="GE120" s="7">
        <v>1358000</v>
      </c>
      <c r="GF120" s="7">
        <v>1670000</v>
      </c>
      <c r="GG120" s="7">
        <v>1358000</v>
      </c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>
        <v>3254000</v>
      </c>
      <c r="GT120" s="7"/>
      <c r="GU120" s="7">
        <v>2808000</v>
      </c>
      <c r="GV120" s="7">
        <v>3254000</v>
      </c>
      <c r="GW120" s="7">
        <v>2808000</v>
      </c>
      <c r="GX120" s="7"/>
      <c r="GY120" s="7"/>
      <c r="GZ120" s="7"/>
      <c r="HA120" s="7"/>
      <c r="HB120" s="7"/>
      <c r="HC120" s="7"/>
      <c r="HD120" s="7"/>
      <c r="HE120" s="7"/>
      <c r="HF120" s="7"/>
      <c r="HG120" s="7">
        <v>6000000</v>
      </c>
      <c r="HH120" s="7"/>
      <c r="HI120" s="7">
        <v>4613000</v>
      </c>
      <c r="HJ120" s="7">
        <v>6000000</v>
      </c>
      <c r="HK120" s="7">
        <v>4613000</v>
      </c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>
        <v>13235000</v>
      </c>
      <c r="HX120" s="7"/>
      <c r="HY120" s="7">
        <v>14128000</v>
      </c>
      <c r="HZ120" s="7">
        <v>13235000</v>
      </c>
      <c r="IA120" s="7">
        <v>14128000</v>
      </c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>
        <v>6753000</v>
      </c>
      <c r="IM120" s="7"/>
      <c r="IN120" s="7">
        <v>6759000</v>
      </c>
      <c r="IO120" s="7">
        <v>6753000</v>
      </c>
      <c r="IP120" s="7">
        <v>6759000</v>
      </c>
      <c r="IQ120" s="7"/>
      <c r="IR120" s="7"/>
      <c r="IS120" s="7"/>
      <c r="IT120" s="7"/>
      <c r="IU120" s="7"/>
      <c r="IV120" s="7"/>
    </row>
    <row r="121" spans="1:256" s="21" customFormat="1" ht="48.75" customHeight="1">
      <c r="A121" s="3"/>
      <c r="B121" s="6" t="s">
        <v>288</v>
      </c>
      <c r="C121" s="7">
        <v>918808630</v>
      </c>
      <c r="D121" s="7"/>
      <c r="E121" s="7">
        <v>916714500</v>
      </c>
      <c r="F121" s="7"/>
      <c r="G121" s="7"/>
      <c r="H121" s="7"/>
      <c r="I121" s="7">
        <v>416438000</v>
      </c>
      <c r="J121" s="7">
        <v>416223000</v>
      </c>
      <c r="K121" s="80">
        <f t="shared" si="15"/>
        <v>-215000</v>
      </c>
      <c r="L121" s="7">
        <v>172488000</v>
      </c>
      <c r="M121" s="7">
        <v>170300000</v>
      </c>
      <c r="N121" s="7"/>
      <c r="O121" s="7">
        <v>41248000</v>
      </c>
      <c r="P121" s="7">
        <v>41113000</v>
      </c>
      <c r="Q121" s="7"/>
      <c r="R121" s="7"/>
      <c r="S121" s="7">
        <v>18929511</v>
      </c>
      <c r="T121" s="7"/>
      <c r="U121" s="7">
        <v>19005000</v>
      </c>
      <c r="V121" s="7">
        <v>18929511</v>
      </c>
      <c r="W121" s="7">
        <v>19005000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>
        <v>42896000</v>
      </c>
      <c r="AX121" s="7"/>
      <c r="AY121" s="7">
        <v>42175000</v>
      </c>
      <c r="AZ121" s="7">
        <v>42896000</v>
      </c>
      <c r="BA121" s="7">
        <v>42175000</v>
      </c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>
        <v>36239000</v>
      </c>
      <c r="BP121" s="7"/>
      <c r="BQ121" s="7">
        <v>36203000</v>
      </c>
      <c r="BR121" s="7">
        <v>36239000</v>
      </c>
      <c r="BS121" s="7">
        <v>36203000</v>
      </c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>
        <v>39185483</v>
      </c>
      <c r="CJ121" s="7"/>
      <c r="CK121" s="7">
        <v>39372000</v>
      </c>
      <c r="CL121" s="7">
        <v>39185483</v>
      </c>
      <c r="CM121" s="7">
        <v>39372000</v>
      </c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>
        <v>6647000</v>
      </c>
      <c r="DB121" s="7"/>
      <c r="DC121" s="7">
        <v>6587000</v>
      </c>
      <c r="DD121" s="7">
        <v>6647000</v>
      </c>
      <c r="DE121" s="7">
        <v>6587000</v>
      </c>
      <c r="DF121" s="7"/>
      <c r="DG121" s="7"/>
      <c r="DH121" s="7"/>
      <c r="DI121" s="7"/>
      <c r="DJ121" s="7"/>
      <c r="DK121" s="7"/>
      <c r="DL121" s="7"/>
      <c r="DM121" s="7"/>
      <c r="DN121" s="7"/>
      <c r="DO121" s="7">
        <v>7178000</v>
      </c>
      <c r="DP121" s="7"/>
      <c r="DQ121" s="7">
        <v>7262000</v>
      </c>
      <c r="DR121" s="7">
        <v>7178000</v>
      </c>
      <c r="DS121" s="7">
        <v>7262000</v>
      </c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>
        <v>4500000</v>
      </c>
      <c r="EH121" s="7"/>
      <c r="EI121" s="7">
        <v>4423000</v>
      </c>
      <c r="EJ121" s="7">
        <v>4500000</v>
      </c>
      <c r="EK121" s="7">
        <v>4423000</v>
      </c>
      <c r="EL121" s="7"/>
      <c r="EM121" s="7"/>
      <c r="EN121" s="7"/>
      <c r="EO121" s="7"/>
      <c r="EP121" s="7"/>
      <c r="EQ121" s="7"/>
      <c r="ER121" s="7"/>
      <c r="ES121" s="7"/>
      <c r="ET121" s="7"/>
      <c r="EU121" s="7">
        <v>19092000</v>
      </c>
      <c r="EV121" s="7"/>
      <c r="EW121" s="7">
        <v>18808000</v>
      </c>
      <c r="EX121" s="7">
        <v>19092000</v>
      </c>
      <c r="EY121" s="7">
        <v>18808000</v>
      </c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>
        <v>17748000</v>
      </c>
      <c r="FN121" s="7"/>
      <c r="FO121" s="7">
        <v>17496000</v>
      </c>
      <c r="FP121" s="7">
        <v>17748000</v>
      </c>
      <c r="FQ121" s="7">
        <v>17496000</v>
      </c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>
        <v>7734321</v>
      </c>
      <c r="GD121" s="7"/>
      <c r="GE121" s="7">
        <v>7725000</v>
      </c>
      <c r="GF121" s="7">
        <v>7734321</v>
      </c>
      <c r="GG121" s="7">
        <v>7725000</v>
      </c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>
        <v>7660700</v>
      </c>
      <c r="GT121" s="7"/>
      <c r="GU121" s="7">
        <v>7761000</v>
      </c>
      <c r="GV121" s="7">
        <v>7660700</v>
      </c>
      <c r="GW121" s="7">
        <v>7761000</v>
      </c>
      <c r="GX121" s="7"/>
      <c r="GY121" s="7"/>
      <c r="GZ121" s="7"/>
      <c r="HA121" s="7"/>
      <c r="HB121" s="7"/>
      <c r="HC121" s="7"/>
      <c r="HD121" s="7"/>
      <c r="HE121" s="7"/>
      <c r="HF121" s="7"/>
      <c r="HG121" s="7">
        <v>13131815</v>
      </c>
      <c r="HH121" s="7"/>
      <c r="HI121" s="7">
        <v>13322000</v>
      </c>
      <c r="HJ121" s="7">
        <v>13131815</v>
      </c>
      <c r="HK121" s="7">
        <v>13322000</v>
      </c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>
        <v>16500000</v>
      </c>
      <c r="HX121" s="7"/>
      <c r="HY121" s="7">
        <v>17280500</v>
      </c>
      <c r="HZ121" s="7">
        <v>16500000</v>
      </c>
      <c r="IA121" s="7">
        <v>17280500</v>
      </c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>
        <v>7664800</v>
      </c>
      <c r="IM121" s="7"/>
      <c r="IN121" s="7">
        <v>7679000</v>
      </c>
      <c r="IO121" s="7">
        <v>7664800</v>
      </c>
      <c r="IP121" s="7">
        <v>7679000</v>
      </c>
      <c r="IQ121" s="7"/>
      <c r="IR121" s="7"/>
      <c r="IS121" s="7"/>
      <c r="IT121" s="7"/>
      <c r="IU121" s="7"/>
      <c r="IV121" s="7"/>
    </row>
    <row r="122" spans="1:256" s="21" customFormat="1" ht="47.25">
      <c r="A122" s="3"/>
      <c r="B122" s="6" t="s">
        <v>289</v>
      </c>
      <c r="C122" s="7">
        <v>1612805048</v>
      </c>
      <c r="D122" s="7"/>
      <c r="E122" s="7">
        <v>1665143499</v>
      </c>
      <c r="F122" s="7"/>
      <c r="G122" s="7"/>
      <c r="H122" s="7"/>
      <c r="I122" s="7">
        <v>741122964</v>
      </c>
      <c r="J122" s="7">
        <v>755012699</v>
      </c>
      <c r="K122" s="80">
        <f t="shared" si="15"/>
        <v>13889735</v>
      </c>
      <c r="L122" s="7">
        <v>290071084</v>
      </c>
      <c r="M122" s="7">
        <v>308823900</v>
      </c>
      <c r="N122" s="7"/>
      <c r="O122" s="7">
        <v>70787000</v>
      </c>
      <c r="P122" s="7">
        <v>72051100</v>
      </c>
      <c r="Q122" s="7"/>
      <c r="R122" s="7"/>
      <c r="S122" s="7">
        <v>35833000</v>
      </c>
      <c r="T122" s="7"/>
      <c r="U122" s="7">
        <v>36765000</v>
      </c>
      <c r="V122" s="7">
        <v>35833000</v>
      </c>
      <c r="W122" s="7">
        <v>36765000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>
        <v>86195000</v>
      </c>
      <c r="AX122" s="7"/>
      <c r="AY122" s="7">
        <v>88549800</v>
      </c>
      <c r="AZ122" s="7">
        <v>86195000</v>
      </c>
      <c r="BA122" s="7">
        <v>88549800</v>
      </c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>
        <v>49634000</v>
      </c>
      <c r="BP122" s="7"/>
      <c r="BQ122" s="7">
        <v>50928900</v>
      </c>
      <c r="BR122" s="7">
        <v>49634000</v>
      </c>
      <c r="BS122" s="7">
        <v>50928900</v>
      </c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>
        <v>64492000</v>
      </c>
      <c r="CJ122" s="7"/>
      <c r="CK122" s="7">
        <v>71088100</v>
      </c>
      <c r="CL122" s="7">
        <v>64492000</v>
      </c>
      <c r="CM122" s="7">
        <v>71088100</v>
      </c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>
        <v>16969000</v>
      </c>
      <c r="DB122" s="7"/>
      <c r="DC122" s="7">
        <v>18226200</v>
      </c>
      <c r="DD122" s="7">
        <v>16969000</v>
      </c>
      <c r="DE122" s="7">
        <v>18226200</v>
      </c>
      <c r="DF122" s="7"/>
      <c r="DG122" s="7"/>
      <c r="DH122" s="7"/>
      <c r="DI122" s="7"/>
      <c r="DJ122" s="7"/>
      <c r="DK122" s="7"/>
      <c r="DL122" s="7"/>
      <c r="DM122" s="7"/>
      <c r="DN122" s="7"/>
      <c r="DO122" s="7">
        <v>13680000</v>
      </c>
      <c r="DP122" s="7"/>
      <c r="DQ122" s="7">
        <v>13867500</v>
      </c>
      <c r="DR122" s="7">
        <v>13680000</v>
      </c>
      <c r="DS122" s="7">
        <v>13867500</v>
      </c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>
        <v>12495000</v>
      </c>
      <c r="EH122" s="7"/>
      <c r="EI122" s="7">
        <v>12036800</v>
      </c>
      <c r="EJ122" s="7">
        <v>12495000</v>
      </c>
      <c r="EK122" s="7">
        <v>12036800</v>
      </c>
      <c r="EL122" s="7"/>
      <c r="EM122" s="7"/>
      <c r="EN122" s="7"/>
      <c r="EO122" s="7"/>
      <c r="EP122" s="7"/>
      <c r="EQ122" s="7"/>
      <c r="ER122" s="7"/>
      <c r="ES122" s="7"/>
      <c r="ET122" s="7"/>
      <c r="EU122" s="7">
        <v>27536000</v>
      </c>
      <c r="EV122" s="7"/>
      <c r="EW122" s="7">
        <v>29745000</v>
      </c>
      <c r="EX122" s="7">
        <v>27536000</v>
      </c>
      <c r="EY122" s="7">
        <v>29745000</v>
      </c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>
        <v>21337000</v>
      </c>
      <c r="FN122" s="7"/>
      <c r="FO122" s="7">
        <v>22599400</v>
      </c>
      <c r="FP122" s="7">
        <v>21337000</v>
      </c>
      <c r="FQ122" s="7">
        <v>22599400</v>
      </c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>
        <v>9575000</v>
      </c>
      <c r="GD122" s="7"/>
      <c r="GE122" s="7">
        <v>10091800</v>
      </c>
      <c r="GF122" s="7">
        <v>9575000</v>
      </c>
      <c r="GG122" s="7">
        <v>10091800</v>
      </c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>
        <v>9364000</v>
      </c>
      <c r="GT122" s="7"/>
      <c r="GU122" s="7">
        <v>10400000</v>
      </c>
      <c r="GV122" s="7">
        <v>9364000</v>
      </c>
      <c r="GW122" s="7">
        <v>10400000</v>
      </c>
      <c r="GX122" s="7"/>
      <c r="GY122" s="7"/>
      <c r="GZ122" s="7"/>
      <c r="HA122" s="7"/>
      <c r="HB122" s="7"/>
      <c r="HC122" s="7"/>
      <c r="HD122" s="7"/>
      <c r="HE122" s="7"/>
      <c r="HF122" s="7"/>
      <c r="HG122" s="7">
        <v>28544000</v>
      </c>
      <c r="HH122" s="7"/>
      <c r="HI122" s="7">
        <v>28100000</v>
      </c>
      <c r="HJ122" s="7">
        <v>28544000</v>
      </c>
      <c r="HK122" s="7">
        <v>28100000</v>
      </c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>
        <v>37690000</v>
      </c>
      <c r="HX122" s="7"/>
      <c r="HY122" s="7">
        <v>37449500</v>
      </c>
      <c r="HZ122" s="7">
        <v>37690000</v>
      </c>
      <c r="IA122" s="7">
        <v>37449500</v>
      </c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>
        <v>14555000</v>
      </c>
      <c r="IM122" s="7"/>
      <c r="IN122" s="7">
        <v>15070000</v>
      </c>
      <c r="IO122" s="7">
        <v>14555000</v>
      </c>
      <c r="IP122" s="7">
        <v>15070000</v>
      </c>
      <c r="IQ122" s="7"/>
      <c r="IR122" s="7"/>
      <c r="IS122" s="7"/>
      <c r="IT122" s="7"/>
      <c r="IU122" s="7"/>
      <c r="IV122" s="7"/>
    </row>
    <row r="123" spans="1:256" s="21" customFormat="1" ht="15.75">
      <c r="A123" s="3"/>
      <c r="B123" s="6" t="s">
        <v>290</v>
      </c>
      <c r="C123" s="7">
        <v>410681904</v>
      </c>
      <c r="D123" s="7"/>
      <c r="E123" s="7">
        <v>417880000</v>
      </c>
      <c r="F123" s="7"/>
      <c r="G123" s="7"/>
      <c r="H123" s="7"/>
      <c r="I123" s="7">
        <v>190091200</v>
      </c>
      <c r="J123" s="7">
        <v>190100000</v>
      </c>
      <c r="K123" s="80">
        <f t="shared" si="15"/>
        <v>8800</v>
      </c>
      <c r="L123" s="7">
        <v>55558000</v>
      </c>
      <c r="M123" s="7">
        <v>57377000</v>
      </c>
      <c r="N123" s="7"/>
      <c r="O123" s="7">
        <v>17894448</v>
      </c>
      <c r="P123" s="7">
        <v>17232000</v>
      </c>
      <c r="Q123" s="7"/>
      <c r="R123" s="7"/>
      <c r="S123" s="7">
        <v>8716000</v>
      </c>
      <c r="T123" s="7"/>
      <c r="U123" s="7">
        <v>9152000</v>
      </c>
      <c r="V123" s="7">
        <v>8716000</v>
      </c>
      <c r="W123" s="7">
        <v>9152000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>
        <v>22209000</v>
      </c>
      <c r="AX123" s="7"/>
      <c r="AY123" s="7">
        <v>22292000</v>
      </c>
      <c r="AZ123" s="7">
        <v>22209000</v>
      </c>
      <c r="BA123" s="7">
        <v>22292000</v>
      </c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>
        <v>15031000</v>
      </c>
      <c r="BP123" s="7"/>
      <c r="BQ123" s="7">
        <v>15000000</v>
      </c>
      <c r="BR123" s="7">
        <v>15031000</v>
      </c>
      <c r="BS123" s="7">
        <v>15000000</v>
      </c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>
        <v>19086420</v>
      </c>
      <c r="CJ123" s="7"/>
      <c r="CK123" s="7">
        <v>20000000</v>
      </c>
      <c r="CL123" s="7">
        <v>19086420</v>
      </c>
      <c r="CM123" s="7">
        <v>20000000</v>
      </c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>
        <v>3793000</v>
      </c>
      <c r="DB123" s="7"/>
      <c r="DC123" s="7">
        <v>4245000</v>
      </c>
      <c r="DD123" s="7">
        <v>3793000</v>
      </c>
      <c r="DE123" s="7">
        <v>4245000</v>
      </c>
      <c r="DF123" s="7"/>
      <c r="DG123" s="7"/>
      <c r="DH123" s="7"/>
      <c r="DI123" s="7"/>
      <c r="DJ123" s="7"/>
      <c r="DK123" s="7"/>
      <c r="DL123" s="7"/>
      <c r="DM123" s="7"/>
      <c r="DN123" s="7"/>
      <c r="DO123" s="7">
        <v>5074000</v>
      </c>
      <c r="DP123" s="7"/>
      <c r="DQ123" s="7">
        <v>5414000</v>
      </c>
      <c r="DR123" s="7">
        <v>5074000</v>
      </c>
      <c r="DS123" s="7">
        <v>5414000</v>
      </c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>
        <v>2088000</v>
      </c>
      <c r="EH123" s="7"/>
      <c r="EI123" s="7">
        <v>2581000</v>
      </c>
      <c r="EJ123" s="7">
        <v>2088000</v>
      </c>
      <c r="EK123" s="7">
        <v>2581000</v>
      </c>
      <c r="EL123" s="7"/>
      <c r="EM123" s="7"/>
      <c r="EN123" s="7"/>
      <c r="EO123" s="7"/>
      <c r="EP123" s="7"/>
      <c r="EQ123" s="7"/>
      <c r="ER123" s="7"/>
      <c r="ES123" s="7"/>
      <c r="ET123" s="7"/>
      <c r="EU123" s="7">
        <v>9428000</v>
      </c>
      <c r="EV123" s="7"/>
      <c r="EW123" s="7">
        <v>10225000</v>
      </c>
      <c r="EX123" s="7">
        <v>9428000</v>
      </c>
      <c r="EY123" s="7">
        <v>10225000</v>
      </c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>
        <v>10400000</v>
      </c>
      <c r="FN123" s="7"/>
      <c r="FO123" s="7">
        <v>10326000</v>
      </c>
      <c r="FP123" s="7">
        <v>10400000</v>
      </c>
      <c r="FQ123" s="7">
        <v>10326000</v>
      </c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>
        <v>4746758</v>
      </c>
      <c r="GD123" s="7"/>
      <c r="GE123" s="7">
        <v>5135000</v>
      </c>
      <c r="GF123" s="7">
        <v>4746758</v>
      </c>
      <c r="GG123" s="7">
        <v>5135000</v>
      </c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>
        <v>2932536</v>
      </c>
      <c r="GT123" s="7"/>
      <c r="GU123" s="7">
        <v>3172000</v>
      </c>
      <c r="GV123" s="7">
        <v>2932536</v>
      </c>
      <c r="GW123" s="7">
        <v>3172000</v>
      </c>
      <c r="GX123" s="7"/>
      <c r="GY123" s="7"/>
      <c r="GZ123" s="7"/>
      <c r="HA123" s="7"/>
      <c r="HB123" s="7"/>
      <c r="HC123" s="7"/>
      <c r="HD123" s="7"/>
      <c r="HE123" s="7"/>
      <c r="HF123" s="7"/>
      <c r="HG123" s="7">
        <v>4389836</v>
      </c>
      <c r="HH123" s="7"/>
      <c r="HI123" s="7">
        <v>4915000</v>
      </c>
      <c r="HJ123" s="7">
        <v>4389836</v>
      </c>
      <c r="HK123" s="7">
        <v>4915000</v>
      </c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>
        <v>7831000</v>
      </c>
      <c r="HX123" s="7"/>
      <c r="HY123" s="7">
        <v>8787000</v>
      </c>
      <c r="HZ123" s="7">
        <v>7831000</v>
      </c>
      <c r="IA123" s="7">
        <v>8787000</v>
      </c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>
        <v>4899706</v>
      </c>
      <c r="IM123" s="7"/>
      <c r="IN123" s="7">
        <v>5342000</v>
      </c>
      <c r="IO123" s="7">
        <v>4899706</v>
      </c>
      <c r="IP123" s="7">
        <v>5342000</v>
      </c>
      <c r="IQ123" s="7"/>
      <c r="IR123" s="7"/>
      <c r="IS123" s="7"/>
      <c r="IT123" s="7"/>
      <c r="IU123" s="7"/>
      <c r="IV123" s="7"/>
    </row>
    <row r="124" spans="1:256" s="21" customFormat="1" ht="31.5">
      <c r="A124" s="3"/>
      <c r="B124" s="6" t="s">
        <v>291</v>
      </c>
      <c r="C124" s="7">
        <v>222341451</v>
      </c>
      <c r="D124" s="7"/>
      <c r="E124" s="7">
        <v>220899438</v>
      </c>
      <c r="F124" s="7"/>
      <c r="G124" s="7"/>
      <c r="H124" s="7"/>
      <c r="I124" s="7">
        <v>47734400</v>
      </c>
      <c r="J124" s="7">
        <v>47900500</v>
      </c>
      <c r="K124" s="80">
        <f t="shared" si="15"/>
        <v>166100</v>
      </c>
      <c r="L124" s="7">
        <v>11078200</v>
      </c>
      <c r="M124" s="7">
        <v>11312400</v>
      </c>
      <c r="N124" s="7"/>
      <c r="O124" s="7">
        <v>19773100</v>
      </c>
      <c r="P124" s="7">
        <v>19087300</v>
      </c>
      <c r="Q124" s="7"/>
      <c r="R124" s="7"/>
      <c r="S124" s="7">
        <v>9426300</v>
      </c>
      <c r="T124" s="7"/>
      <c r="U124" s="7">
        <v>8994500</v>
      </c>
      <c r="V124" s="7">
        <v>9426300</v>
      </c>
      <c r="W124" s="7">
        <v>8994500</v>
      </c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>
        <v>16478451</v>
      </c>
      <c r="AX124" s="7"/>
      <c r="AY124" s="7">
        <v>16480300</v>
      </c>
      <c r="AZ124" s="7">
        <v>16478451</v>
      </c>
      <c r="BA124" s="7">
        <v>16480300</v>
      </c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>
        <v>14422500</v>
      </c>
      <c r="BP124" s="7"/>
      <c r="BQ124" s="7">
        <v>13562300</v>
      </c>
      <c r="BR124" s="7">
        <v>14422500</v>
      </c>
      <c r="BS124" s="7">
        <v>13562300</v>
      </c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>
        <v>14641700</v>
      </c>
      <c r="CJ124" s="7"/>
      <c r="CK124" s="7">
        <v>14557300</v>
      </c>
      <c r="CL124" s="7">
        <v>14641700</v>
      </c>
      <c r="CM124" s="7">
        <v>14557300</v>
      </c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>
        <v>6106600</v>
      </c>
      <c r="DB124" s="7"/>
      <c r="DC124" s="7">
        <v>6297900</v>
      </c>
      <c r="DD124" s="7">
        <v>6106600</v>
      </c>
      <c r="DE124" s="7">
        <v>6297900</v>
      </c>
      <c r="DF124" s="7"/>
      <c r="DG124" s="7"/>
      <c r="DH124" s="7"/>
      <c r="DI124" s="7"/>
      <c r="DJ124" s="7"/>
      <c r="DK124" s="7"/>
      <c r="DL124" s="7"/>
      <c r="DM124" s="7"/>
      <c r="DN124" s="7"/>
      <c r="DO124" s="7">
        <v>6420200</v>
      </c>
      <c r="DP124" s="7"/>
      <c r="DQ124" s="7">
        <v>6147000</v>
      </c>
      <c r="DR124" s="7">
        <v>6420200</v>
      </c>
      <c r="DS124" s="7">
        <v>6147000</v>
      </c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>
        <v>4035800</v>
      </c>
      <c r="EH124" s="7"/>
      <c r="EI124" s="7">
        <v>3718900</v>
      </c>
      <c r="EJ124" s="7">
        <v>4035800</v>
      </c>
      <c r="EK124" s="7">
        <v>3718900</v>
      </c>
      <c r="EL124" s="7"/>
      <c r="EM124" s="7"/>
      <c r="EN124" s="7"/>
      <c r="EO124" s="7"/>
      <c r="EP124" s="7"/>
      <c r="EQ124" s="7"/>
      <c r="ER124" s="7"/>
      <c r="ES124" s="7"/>
      <c r="ET124" s="7"/>
      <c r="EU124" s="7">
        <v>8857000</v>
      </c>
      <c r="EV124" s="7"/>
      <c r="EW124" s="7">
        <v>8720588</v>
      </c>
      <c r="EX124" s="7">
        <v>8857000</v>
      </c>
      <c r="EY124" s="7">
        <v>8720588</v>
      </c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>
        <v>10150100</v>
      </c>
      <c r="FN124" s="7"/>
      <c r="FO124" s="7">
        <v>9985100</v>
      </c>
      <c r="FP124" s="7">
        <v>10150100</v>
      </c>
      <c r="FQ124" s="7">
        <v>9985100</v>
      </c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>
        <v>6633600</v>
      </c>
      <c r="GD124" s="7"/>
      <c r="GE124" s="7">
        <v>6757700</v>
      </c>
      <c r="GF124" s="7">
        <v>6633600</v>
      </c>
      <c r="GG124" s="7">
        <v>6757700</v>
      </c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>
        <v>5881200</v>
      </c>
      <c r="GT124" s="7"/>
      <c r="GU124" s="7">
        <v>5925350</v>
      </c>
      <c r="GV124" s="7">
        <v>5881200</v>
      </c>
      <c r="GW124" s="7">
        <v>5925350</v>
      </c>
      <c r="GX124" s="7"/>
      <c r="GY124" s="7"/>
      <c r="GZ124" s="7"/>
      <c r="HA124" s="7"/>
      <c r="HB124" s="7"/>
      <c r="HC124" s="7"/>
      <c r="HD124" s="7"/>
      <c r="HE124" s="7"/>
      <c r="HF124" s="7"/>
      <c r="HG124" s="7">
        <v>6553900</v>
      </c>
      <c r="HH124" s="7"/>
      <c r="HI124" s="7">
        <v>6876000</v>
      </c>
      <c r="HJ124" s="7">
        <v>6553900</v>
      </c>
      <c r="HK124" s="7">
        <v>6876000</v>
      </c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>
        <v>9527800</v>
      </c>
      <c r="HX124" s="7"/>
      <c r="HY124" s="7">
        <v>9557100</v>
      </c>
      <c r="HZ124" s="7">
        <v>9527800</v>
      </c>
      <c r="IA124" s="7">
        <v>9557100</v>
      </c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>
        <v>6686000</v>
      </c>
      <c r="IM124" s="7"/>
      <c r="IN124" s="7">
        <v>7120900</v>
      </c>
      <c r="IO124" s="7">
        <v>6686000</v>
      </c>
      <c r="IP124" s="7">
        <v>7120900</v>
      </c>
      <c r="IQ124" s="7"/>
      <c r="IR124" s="7"/>
      <c r="IS124" s="7"/>
      <c r="IT124" s="7"/>
      <c r="IU124" s="7"/>
      <c r="IV124" s="7"/>
    </row>
    <row r="125" spans="1:256" s="21" customFormat="1" ht="31.5">
      <c r="A125" s="3"/>
      <c r="B125" s="6" t="s">
        <v>292</v>
      </c>
      <c r="C125" s="7">
        <v>86280174</v>
      </c>
      <c r="D125" s="7"/>
      <c r="E125" s="7">
        <v>88268668</v>
      </c>
      <c r="F125" s="7"/>
      <c r="G125" s="7"/>
      <c r="H125" s="7"/>
      <c r="I125" s="7">
        <v>62385822</v>
      </c>
      <c r="J125" s="7">
        <v>63914200</v>
      </c>
      <c r="K125" s="80">
        <f t="shared" si="15"/>
        <v>1528378</v>
      </c>
      <c r="L125" s="7">
        <v>23894352</v>
      </c>
      <c r="M125" s="7">
        <v>24354468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21" customFormat="1" ht="31.5">
      <c r="A126" s="3"/>
      <c r="B126" s="6" t="s">
        <v>293</v>
      </c>
      <c r="C126" s="7">
        <v>566910520</v>
      </c>
      <c r="D126" s="7"/>
      <c r="E126" s="7">
        <v>564847200</v>
      </c>
      <c r="F126" s="7"/>
      <c r="G126" s="7"/>
      <c r="H126" s="7"/>
      <c r="I126" s="7">
        <v>214237253</v>
      </c>
      <c r="J126" s="7">
        <v>210500000</v>
      </c>
      <c r="K126" s="80">
        <f t="shared" si="15"/>
        <v>-3737253</v>
      </c>
      <c r="L126" s="7">
        <v>81708300</v>
      </c>
      <c r="M126" s="7">
        <v>82200000</v>
      </c>
      <c r="N126" s="7"/>
      <c r="O126" s="7">
        <v>27928000</v>
      </c>
      <c r="P126" s="7">
        <v>28000000</v>
      </c>
      <c r="Q126" s="7"/>
      <c r="R126" s="7"/>
      <c r="S126" s="7">
        <v>14807714</v>
      </c>
      <c r="T126" s="7"/>
      <c r="U126" s="7">
        <v>15000000</v>
      </c>
      <c r="V126" s="7">
        <v>14807714</v>
      </c>
      <c r="W126" s="7">
        <v>15000000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>
        <v>37802000</v>
      </c>
      <c r="AX126" s="7"/>
      <c r="AY126" s="7">
        <v>38000000</v>
      </c>
      <c r="AZ126" s="7">
        <v>37802000</v>
      </c>
      <c r="BA126" s="7">
        <v>38000000</v>
      </c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>
        <v>29301000</v>
      </c>
      <c r="BP126" s="7"/>
      <c r="BQ126" s="7">
        <v>29400000</v>
      </c>
      <c r="BR126" s="7">
        <v>29301000</v>
      </c>
      <c r="BS126" s="7">
        <v>29400000</v>
      </c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>
        <v>33043836</v>
      </c>
      <c r="CJ126" s="7"/>
      <c r="CK126" s="7">
        <v>33191200</v>
      </c>
      <c r="CL126" s="7">
        <v>33043836</v>
      </c>
      <c r="CM126" s="7">
        <v>33191200</v>
      </c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>
        <v>6544000</v>
      </c>
      <c r="DB126" s="7"/>
      <c r="DC126" s="7">
        <v>6532000</v>
      </c>
      <c r="DD126" s="7">
        <v>6544000</v>
      </c>
      <c r="DE126" s="7">
        <v>6532000</v>
      </c>
      <c r="DF126" s="7"/>
      <c r="DG126" s="7"/>
      <c r="DH126" s="7"/>
      <c r="DI126" s="7"/>
      <c r="DJ126" s="7"/>
      <c r="DK126" s="7"/>
      <c r="DL126" s="7"/>
      <c r="DM126" s="7"/>
      <c r="DN126" s="7"/>
      <c r="DO126" s="7">
        <v>8112000</v>
      </c>
      <c r="DP126" s="7"/>
      <c r="DQ126" s="7">
        <v>8400000</v>
      </c>
      <c r="DR126" s="7">
        <v>8112000</v>
      </c>
      <c r="DS126" s="7">
        <v>8400000</v>
      </c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>
        <v>4262000</v>
      </c>
      <c r="EH126" s="7"/>
      <c r="EI126" s="7">
        <v>4384000</v>
      </c>
      <c r="EJ126" s="7">
        <v>4262000</v>
      </c>
      <c r="EK126" s="7">
        <v>4384000</v>
      </c>
      <c r="EL126" s="7"/>
      <c r="EM126" s="7"/>
      <c r="EN126" s="7"/>
      <c r="EO126" s="7"/>
      <c r="EP126" s="7"/>
      <c r="EQ126" s="7"/>
      <c r="ER126" s="7"/>
      <c r="ES126" s="7"/>
      <c r="ET126" s="7"/>
      <c r="EU126" s="7">
        <v>16194000</v>
      </c>
      <c r="EV126" s="7"/>
      <c r="EW126" s="7">
        <v>16300000</v>
      </c>
      <c r="EX126" s="7">
        <v>16194000</v>
      </c>
      <c r="EY126" s="7">
        <v>16300000</v>
      </c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>
        <v>15300000</v>
      </c>
      <c r="FN126" s="7"/>
      <c r="FO126" s="7">
        <v>15600000</v>
      </c>
      <c r="FP126" s="7">
        <v>15300000</v>
      </c>
      <c r="FQ126" s="7">
        <v>15600000</v>
      </c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>
        <v>8224000</v>
      </c>
      <c r="GD126" s="7"/>
      <c r="GE126" s="7">
        <v>8300000</v>
      </c>
      <c r="GF126" s="7">
        <v>8224000</v>
      </c>
      <c r="GG126" s="7">
        <v>8300000</v>
      </c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>
        <v>4495083</v>
      </c>
      <c r="GT126" s="7"/>
      <c r="GU126" s="7">
        <v>4504000</v>
      </c>
      <c r="GV126" s="7">
        <v>4495083</v>
      </c>
      <c r="GW126" s="7">
        <v>4504000</v>
      </c>
      <c r="GX126" s="7"/>
      <c r="GY126" s="7"/>
      <c r="GZ126" s="7"/>
      <c r="HA126" s="7"/>
      <c r="HB126" s="7"/>
      <c r="HC126" s="7"/>
      <c r="HD126" s="7"/>
      <c r="HE126" s="7"/>
      <c r="HF126" s="7"/>
      <c r="HG126" s="7">
        <v>7951334</v>
      </c>
      <c r="HH126" s="7"/>
      <c r="HI126" s="7">
        <v>8000000</v>
      </c>
      <c r="HJ126" s="7">
        <v>7951334</v>
      </c>
      <c r="HK126" s="7">
        <v>8000000</v>
      </c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>
        <v>13696000</v>
      </c>
      <c r="HX126" s="7"/>
      <c r="HY126" s="7">
        <v>14000000</v>
      </c>
      <c r="HZ126" s="7">
        <v>13696000</v>
      </c>
      <c r="IA126" s="7">
        <v>14000000</v>
      </c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>
        <v>7428000</v>
      </c>
      <c r="IM126" s="7"/>
      <c r="IN126" s="7">
        <v>7426000</v>
      </c>
      <c r="IO126" s="7">
        <v>7428000</v>
      </c>
      <c r="IP126" s="7">
        <v>7426000</v>
      </c>
      <c r="IQ126" s="7"/>
      <c r="IR126" s="7"/>
      <c r="IS126" s="7"/>
      <c r="IT126" s="7"/>
      <c r="IU126" s="7"/>
      <c r="IV126" s="7"/>
    </row>
    <row r="127" spans="1:256" s="21" customFormat="1" ht="47.25">
      <c r="A127" s="3"/>
      <c r="B127" s="39" t="s">
        <v>294</v>
      </c>
      <c r="C127" s="7">
        <v>573771</v>
      </c>
      <c r="D127" s="7"/>
      <c r="E127" s="7">
        <v>669739</v>
      </c>
      <c r="F127" s="7"/>
      <c r="G127" s="7"/>
      <c r="H127" s="7"/>
      <c r="I127" s="7">
        <v>277900</v>
      </c>
      <c r="J127" s="7">
        <v>345000</v>
      </c>
      <c r="K127" s="80">
        <f t="shared" si="15"/>
        <v>67100</v>
      </c>
      <c r="L127" s="7">
        <v>131080</v>
      </c>
      <c r="M127" s="7">
        <v>142500</v>
      </c>
      <c r="N127" s="7"/>
      <c r="O127" s="7">
        <v>20399</v>
      </c>
      <c r="P127" s="7">
        <v>24183</v>
      </c>
      <c r="Q127" s="7"/>
      <c r="R127" s="7"/>
      <c r="S127" s="7">
        <v>6500</v>
      </c>
      <c r="T127" s="7"/>
      <c r="U127" s="7">
        <v>7000</v>
      </c>
      <c r="V127" s="7">
        <v>6500</v>
      </c>
      <c r="W127" s="7">
        <v>7000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>
        <v>30440</v>
      </c>
      <c r="AX127" s="7"/>
      <c r="AY127" s="7">
        <v>35400</v>
      </c>
      <c r="AZ127" s="7">
        <v>30440</v>
      </c>
      <c r="BA127" s="7">
        <v>35400</v>
      </c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>
        <v>23000</v>
      </c>
      <c r="BP127" s="7"/>
      <c r="BQ127" s="7">
        <v>27300</v>
      </c>
      <c r="BR127" s="7">
        <v>23000</v>
      </c>
      <c r="BS127" s="7">
        <v>27300</v>
      </c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>
        <v>22380</v>
      </c>
      <c r="CJ127" s="7"/>
      <c r="CK127" s="7">
        <v>23468</v>
      </c>
      <c r="CL127" s="7">
        <v>22380</v>
      </c>
      <c r="CM127" s="7">
        <v>23468</v>
      </c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>
        <v>4184</v>
      </c>
      <c r="DB127" s="7"/>
      <c r="DC127" s="7">
        <v>3981</v>
      </c>
      <c r="DD127" s="7">
        <v>4184</v>
      </c>
      <c r="DE127" s="7">
        <v>3981</v>
      </c>
      <c r="DF127" s="7"/>
      <c r="DG127" s="7"/>
      <c r="DH127" s="7"/>
      <c r="DI127" s="7"/>
      <c r="DJ127" s="7"/>
      <c r="DK127" s="7"/>
      <c r="DL127" s="7"/>
      <c r="DM127" s="7"/>
      <c r="DN127" s="7"/>
      <c r="DO127" s="7">
        <v>3366</v>
      </c>
      <c r="DP127" s="7"/>
      <c r="DQ127" s="7">
        <v>3331</v>
      </c>
      <c r="DR127" s="7">
        <v>3366</v>
      </c>
      <c r="DS127" s="7">
        <v>3331</v>
      </c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>
        <v>1300</v>
      </c>
      <c r="EH127" s="7"/>
      <c r="EI127" s="7">
        <v>1300</v>
      </c>
      <c r="EJ127" s="7">
        <v>1300</v>
      </c>
      <c r="EK127" s="7">
        <v>1300</v>
      </c>
      <c r="EL127" s="7"/>
      <c r="EM127" s="7"/>
      <c r="EN127" s="7"/>
      <c r="EO127" s="7"/>
      <c r="EP127" s="7"/>
      <c r="EQ127" s="7"/>
      <c r="ER127" s="7"/>
      <c r="ES127" s="7"/>
      <c r="ET127" s="7"/>
      <c r="EU127" s="7">
        <v>7051</v>
      </c>
      <c r="EV127" s="7"/>
      <c r="EW127" s="7">
        <v>7907</v>
      </c>
      <c r="EX127" s="7">
        <v>7051</v>
      </c>
      <c r="EY127" s="7">
        <v>7907</v>
      </c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>
        <v>7500</v>
      </c>
      <c r="FN127" s="7"/>
      <c r="FO127" s="7">
        <v>8250</v>
      </c>
      <c r="FP127" s="7">
        <v>7500</v>
      </c>
      <c r="FQ127" s="7">
        <v>8250</v>
      </c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>
        <v>3180</v>
      </c>
      <c r="GD127" s="7"/>
      <c r="GE127" s="7">
        <v>3780</v>
      </c>
      <c r="GF127" s="7">
        <v>3180</v>
      </c>
      <c r="GG127" s="7">
        <v>3780</v>
      </c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>
        <v>2965</v>
      </c>
      <c r="GT127" s="7"/>
      <c r="GU127" s="7">
        <v>3000</v>
      </c>
      <c r="GV127" s="7">
        <v>2965</v>
      </c>
      <c r="GW127" s="7">
        <v>3000</v>
      </c>
      <c r="GX127" s="7"/>
      <c r="GY127" s="7"/>
      <c r="GZ127" s="7"/>
      <c r="HA127" s="7"/>
      <c r="HB127" s="7"/>
      <c r="HC127" s="7"/>
      <c r="HD127" s="7"/>
      <c r="HE127" s="7"/>
      <c r="HF127" s="7"/>
      <c r="HG127" s="7">
        <v>7000</v>
      </c>
      <c r="HH127" s="7"/>
      <c r="HI127" s="7">
        <v>5629</v>
      </c>
      <c r="HJ127" s="7">
        <v>7000</v>
      </c>
      <c r="HK127" s="7">
        <v>5629</v>
      </c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>
        <v>7633</v>
      </c>
      <c r="HX127" s="7"/>
      <c r="HY127" s="7">
        <v>7872</v>
      </c>
      <c r="HZ127" s="7">
        <v>7633</v>
      </c>
      <c r="IA127" s="7">
        <v>7872</v>
      </c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>
        <v>1850</v>
      </c>
      <c r="IM127" s="7"/>
      <c r="IN127" s="7">
        <v>1931</v>
      </c>
      <c r="IO127" s="7">
        <v>1850</v>
      </c>
      <c r="IP127" s="7">
        <v>1931</v>
      </c>
      <c r="IQ127" s="7"/>
      <c r="IR127" s="7"/>
      <c r="IS127" s="7"/>
      <c r="IT127" s="7"/>
      <c r="IU127" s="7"/>
      <c r="IV127" s="7"/>
    </row>
    <row r="128" spans="1:256" s="26" customFormat="1" ht="31.5">
      <c r="A128" s="25"/>
      <c r="B128" s="39" t="s">
        <v>295</v>
      </c>
      <c r="C128" s="9">
        <v>34486496</v>
      </c>
      <c r="D128" s="9"/>
      <c r="E128" s="9">
        <v>43213600</v>
      </c>
      <c r="F128" s="9"/>
      <c r="G128" s="9"/>
      <c r="H128" s="9"/>
      <c r="I128" s="9">
        <v>16840278</v>
      </c>
      <c r="J128" s="9">
        <v>22077622</v>
      </c>
      <c r="K128" s="80">
        <f t="shared" si="15"/>
        <v>5237344</v>
      </c>
      <c r="L128" s="9">
        <v>8016900</v>
      </c>
      <c r="M128" s="9">
        <v>9393463</v>
      </c>
      <c r="N128" s="9"/>
      <c r="O128" s="9">
        <v>1247800</v>
      </c>
      <c r="P128" s="9">
        <v>1603931</v>
      </c>
      <c r="Q128" s="9"/>
      <c r="R128" s="9"/>
      <c r="S128" s="9">
        <v>381515</v>
      </c>
      <c r="T128" s="9"/>
      <c r="U128" s="9">
        <v>470762</v>
      </c>
      <c r="V128" s="9">
        <v>381515</v>
      </c>
      <c r="W128" s="9">
        <v>470762</v>
      </c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>
        <v>1876460</v>
      </c>
      <c r="AX128" s="9"/>
      <c r="AY128" s="9">
        <v>2260020</v>
      </c>
      <c r="AZ128" s="9">
        <v>1876460</v>
      </c>
      <c r="BA128" s="9">
        <v>2260020</v>
      </c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>
        <v>1319142</v>
      </c>
      <c r="BP128" s="9"/>
      <c r="BQ128" s="9">
        <v>1767918</v>
      </c>
      <c r="BR128" s="9">
        <v>1319142</v>
      </c>
      <c r="BS128" s="9">
        <v>1767918</v>
      </c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>
        <v>1267245</v>
      </c>
      <c r="CJ128" s="9"/>
      <c r="CK128" s="9">
        <v>1481783</v>
      </c>
      <c r="CL128" s="9">
        <v>1267245</v>
      </c>
      <c r="CM128" s="9">
        <v>1481783</v>
      </c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>
        <v>236150</v>
      </c>
      <c r="DB128" s="9"/>
      <c r="DC128" s="9">
        <v>264234</v>
      </c>
      <c r="DD128" s="9">
        <v>236150</v>
      </c>
      <c r="DE128" s="9">
        <v>264234</v>
      </c>
      <c r="DF128" s="9"/>
      <c r="DG128" s="9"/>
      <c r="DH128" s="9"/>
      <c r="DI128" s="9"/>
      <c r="DJ128" s="9"/>
      <c r="DK128" s="9"/>
      <c r="DL128" s="9"/>
      <c r="DM128" s="9"/>
      <c r="DN128" s="9"/>
      <c r="DO128" s="9">
        <v>179024</v>
      </c>
      <c r="DP128" s="9"/>
      <c r="DQ128" s="9">
        <v>212567</v>
      </c>
      <c r="DR128" s="9">
        <v>179024</v>
      </c>
      <c r="DS128" s="9">
        <v>212567</v>
      </c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>
        <v>74426</v>
      </c>
      <c r="EH128" s="9"/>
      <c r="EI128" s="9">
        <v>78204</v>
      </c>
      <c r="EJ128" s="9">
        <v>74426</v>
      </c>
      <c r="EK128" s="9">
        <v>78204</v>
      </c>
      <c r="EL128" s="9"/>
      <c r="EM128" s="9"/>
      <c r="EN128" s="9"/>
      <c r="EO128" s="9"/>
      <c r="EP128" s="9"/>
      <c r="EQ128" s="9"/>
      <c r="ER128" s="9"/>
      <c r="ES128" s="9"/>
      <c r="ET128" s="9"/>
      <c r="EU128" s="9">
        <v>454867</v>
      </c>
      <c r="EV128" s="9"/>
      <c r="EW128" s="9">
        <v>529730</v>
      </c>
      <c r="EX128" s="9">
        <v>454867</v>
      </c>
      <c r="EY128" s="9">
        <v>529730</v>
      </c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>
        <v>403641</v>
      </c>
      <c r="FN128" s="9"/>
      <c r="FO128" s="9">
        <v>520183</v>
      </c>
      <c r="FP128" s="9">
        <v>403641</v>
      </c>
      <c r="FQ128" s="9">
        <v>520183</v>
      </c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>
        <v>170173</v>
      </c>
      <c r="GD128" s="9"/>
      <c r="GE128" s="9">
        <v>238260</v>
      </c>
      <c r="GF128" s="9">
        <v>170173</v>
      </c>
      <c r="GG128" s="9">
        <v>238260</v>
      </c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>
        <v>174464</v>
      </c>
      <c r="GT128" s="9"/>
      <c r="GU128" s="9">
        <v>230959</v>
      </c>
      <c r="GV128" s="9">
        <v>174464</v>
      </c>
      <c r="GW128" s="9">
        <v>230959</v>
      </c>
      <c r="GX128" s="9"/>
      <c r="GY128" s="9"/>
      <c r="GZ128" s="9"/>
      <c r="HA128" s="9"/>
      <c r="HB128" s="9"/>
      <c r="HC128" s="9"/>
      <c r="HD128" s="9"/>
      <c r="HE128" s="9"/>
      <c r="HF128" s="9"/>
      <c r="HG128" s="9">
        <v>394790</v>
      </c>
      <c r="HH128" s="9"/>
      <c r="HI128" s="9">
        <v>355775</v>
      </c>
      <c r="HJ128" s="9">
        <v>394790</v>
      </c>
      <c r="HK128" s="9">
        <v>355775</v>
      </c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>
        <v>465461</v>
      </c>
      <c r="HX128" s="9"/>
      <c r="HY128" s="9">
        <v>523272</v>
      </c>
      <c r="HZ128" s="9">
        <v>465461</v>
      </c>
      <c r="IA128" s="9">
        <v>523272</v>
      </c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>
        <v>115192</v>
      </c>
      <c r="IM128" s="9"/>
      <c r="IN128" s="9">
        <v>142086</v>
      </c>
      <c r="IO128" s="9">
        <v>115192</v>
      </c>
      <c r="IP128" s="9">
        <v>142086</v>
      </c>
      <c r="IQ128" s="9"/>
      <c r="IR128" s="9"/>
      <c r="IS128" s="9"/>
      <c r="IT128" s="9"/>
      <c r="IU128" s="9"/>
      <c r="IV128" s="9"/>
    </row>
    <row r="129" spans="1:256" s="21" customFormat="1" ht="63">
      <c r="A129" s="3"/>
      <c r="B129" s="6" t="s">
        <v>296</v>
      </c>
      <c r="C129" s="7">
        <v>1797393999</v>
      </c>
      <c r="D129" s="7"/>
      <c r="E129" s="7">
        <v>1915127544</v>
      </c>
      <c r="F129" s="7"/>
      <c r="G129" s="7"/>
      <c r="H129" s="7"/>
      <c r="I129" s="7">
        <v>416967021</v>
      </c>
      <c r="J129" s="7">
        <v>450436374</v>
      </c>
      <c r="K129" s="80">
        <f t="shared" si="15"/>
        <v>33469353</v>
      </c>
      <c r="L129" s="7">
        <v>96209385</v>
      </c>
      <c r="M129" s="7">
        <v>102140164</v>
      </c>
      <c r="N129" s="7"/>
      <c r="O129" s="7">
        <v>111256227</v>
      </c>
      <c r="P129" s="7">
        <v>111498041</v>
      </c>
      <c r="Q129" s="7"/>
      <c r="R129" s="7"/>
      <c r="S129" s="7">
        <v>127493950</v>
      </c>
      <c r="T129" s="7"/>
      <c r="U129" s="7">
        <v>136686033</v>
      </c>
      <c r="V129" s="7">
        <v>127493950</v>
      </c>
      <c r="W129" s="7">
        <v>136686033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>
        <v>111132369</v>
      </c>
      <c r="AX129" s="7"/>
      <c r="AY129" s="7">
        <v>118445223</v>
      </c>
      <c r="AZ129" s="7">
        <v>111132369</v>
      </c>
      <c r="BA129" s="7">
        <v>118445223</v>
      </c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>
        <v>61017432</v>
      </c>
      <c r="BP129" s="7"/>
      <c r="BQ129" s="7">
        <v>64830755</v>
      </c>
      <c r="BR129" s="7">
        <v>61017432</v>
      </c>
      <c r="BS129" s="7">
        <v>64830755</v>
      </c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>
        <v>78269324</v>
      </c>
      <c r="CJ129" s="7"/>
      <c r="CK129" s="7">
        <v>82602053</v>
      </c>
      <c r="CL129" s="7">
        <v>78269324</v>
      </c>
      <c r="CM129" s="7">
        <v>82602053</v>
      </c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>
        <v>62631085</v>
      </c>
      <c r="DB129" s="7"/>
      <c r="DC129" s="7">
        <v>67563471</v>
      </c>
      <c r="DD129" s="7">
        <v>62631085</v>
      </c>
      <c r="DE129" s="7">
        <v>67563471</v>
      </c>
      <c r="DF129" s="7"/>
      <c r="DG129" s="7"/>
      <c r="DH129" s="7"/>
      <c r="DI129" s="7"/>
      <c r="DJ129" s="7"/>
      <c r="DK129" s="7"/>
      <c r="DL129" s="7"/>
      <c r="DM129" s="7"/>
      <c r="DN129" s="7"/>
      <c r="DO129" s="7">
        <v>72366245</v>
      </c>
      <c r="DP129" s="7"/>
      <c r="DQ129" s="7">
        <v>76455839</v>
      </c>
      <c r="DR129" s="7">
        <v>72366245</v>
      </c>
      <c r="DS129" s="7">
        <v>76455839</v>
      </c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>
        <v>28592257</v>
      </c>
      <c r="EH129" s="7"/>
      <c r="EI129" s="7">
        <v>30843156</v>
      </c>
      <c r="EJ129" s="7">
        <v>28592257</v>
      </c>
      <c r="EK129" s="7">
        <v>30843156</v>
      </c>
      <c r="EL129" s="7"/>
      <c r="EM129" s="7"/>
      <c r="EN129" s="7"/>
      <c r="EO129" s="7"/>
      <c r="EP129" s="7"/>
      <c r="EQ129" s="7"/>
      <c r="ER129" s="7"/>
      <c r="ES129" s="7"/>
      <c r="ET129" s="7"/>
      <c r="EU129" s="7">
        <v>78430698</v>
      </c>
      <c r="EV129" s="7"/>
      <c r="EW129" s="7">
        <v>82359329</v>
      </c>
      <c r="EX129" s="7">
        <v>78430698</v>
      </c>
      <c r="EY129" s="7">
        <v>82359329</v>
      </c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>
        <v>92095661</v>
      </c>
      <c r="FN129" s="7"/>
      <c r="FO129" s="7">
        <v>98030150</v>
      </c>
      <c r="FP129" s="7">
        <v>92095661</v>
      </c>
      <c r="FQ129" s="7">
        <v>98030150</v>
      </c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>
        <v>42698695</v>
      </c>
      <c r="GD129" s="7"/>
      <c r="GE129" s="7">
        <v>46218015</v>
      </c>
      <c r="GF129" s="7">
        <v>42698695</v>
      </c>
      <c r="GG129" s="7">
        <v>46218015</v>
      </c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>
        <v>70845551</v>
      </c>
      <c r="GT129" s="7"/>
      <c r="GU129" s="7">
        <v>75428601</v>
      </c>
      <c r="GV129" s="7">
        <v>70845551</v>
      </c>
      <c r="GW129" s="7">
        <v>75428601</v>
      </c>
      <c r="GX129" s="7"/>
      <c r="GY129" s="7"/>
      <c r="GZ129" s="7"/>
      <c r="HA129" s="7"/>
      <c r="HB129" s="7"/>
      <c r="HC129" s="7"/>
      <c r="HD129" s="7"/>
      <c r="HE129" s="7"/>
      <c r="HF129" s="7"/>
      <c r="HG129" s="7">
        <v>63653921</v>
      </c>
      <c r="HH129" s="7"/>
      <c r="HI129" s="7">
        <v>67315232</v>
      </c>
      <c r="HJ129" s="7">
        <v>63653921</v>
      </c>
      <c r="HK129" s="7">
        <v>67315232</v>
      </c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>
        <v>58013918</v>
      </c>
      <c r="HX129" s="7"/>
      <c r="HY129" s="7">
        <v>63500215</v>
      </c>
      <c r="HZ129" s="7">
        <v>58013918</v>
      </c>
      <c r="IA129" s="7">
        <v>63500215</v>
      </c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>
        <v>53104164</v>
      </c>
      <c r="IM129" s="7"/>
      <c r="IN129" s="7">
        <v>57484437</v>
      </c>
      <c r="IO129" s="7">
        <v>53104164</v>
      </c>
      <c r="IP129" s="7">
        <v>57484437</v>
      </c>
      <c r="IQ129" s="7"/>
      <c r="IR129" s="7"/>
      <c r="IS129" s="7"/>
      <c r="IT129" s="7"/>
      <c r="IU129" s="7"/>
      <c r="IV129" s="7"/>
    </row>
    <row r="130" spans="1:256" s="21" customFormat="1" ht="15.75">
      <c r="A130" s="3"/>
      <c r="B130" s="6" t="s">
        <v>297</v>
      </c>
      <c r="C130" s="7">
        <v>107270335</v>
      </c>
      <c r="D130" s="7"/>
      <c r="E130" s="7">
        <v>110665983</v>
      </c>
      <c r="F130" s="7"/>
      <c r="G130" s="7"/>
      <c r="H130" s="7"/>
      <c r="I130" s="7">
        <v>26029815</v>
      </c>
      <c r="J130" s="7">
        <v>26533566</v>
      </c>
      <c r="K130" s="80">
        <f t="shared" si="15"/>
        <v>503751</v>
      </c>
      <c r="L130" s="7">
        <v>26068500</v>
      </c>
      <c r="M130" s="7">
        <v>22908725</v>
      </c>
      <c r="N130" s="7"/>
      <c r="O130" s="7">
        <v>4371340</v>
      </c>
      <c r="P130" s="7">
        <v>5775065</v>
      </c>
      <c r="Q130" s="7"/>
      <c r="R130" s="7"/>
      <c r="S130" s="7">
        <v>4367160</v>
      </c>
      <c r="T130" s="7"/>
      <c r="U130" s="7">
        <v>3335850</v>
      </c>
      <c r="V130" s="7">
        <v>4367160</v>
      </c>
      <c r="W130" s="7">
        <v>3335850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>
        <v>6100100</v>
      </c>
      <c r="AX130" s="7"/>
      <c r="AY130" s="7">
        <v>8475000</v>
      </c>
      <c r="AZ130" s="7">
        <v>6100100</v>
      </c>
      <c r="BA130" s="7">
        <v>8475000</v>
      </c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>
        <v>3591160</v>
      </c>
      <c r="BP130" s="7"/>
      <c r="BQ130" s="7">
        <v>3881400</v>
      </c>
      <c r="BR130" s="7">
        <v>3591160</v>
      </c>
      <c r="BS130" s="7">
        <v>3881400</v>
      </c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>
        <v>4559320</v>
      </c>
      <c r="CJ130" s="7"/>
      <c r="CK130" s="7">
        <v>4415930</v>
      </c>
      <c r="CL130" s="7">
        <v>4559320</v>
      </c>
      <c r="CM130" s="7">
        <v>4415930</v>
      </c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>
        <v>2313300</v>
      </c>
      <c r="DB130" s="7"/>
      <c r="DC130" s="7">
        <v>2491800</v>
      </c>
      <c r="DD130" s="7">
        <v>2313300</v>
      </c>
      <c r="DE130" s="7">
        <v>2491800</v>
      </c>
      <c r="DF130" s="7"/>
      <c r="DG130" s="7"/>
      <c r="DH130" s="7"/>
      <c r="DI130" s="7"/>
      <c r="DJ130" s="7"/>
      <c r="DK130" s="7"/>
      <c r="DL130" s="7"/>
      <c r="DM130" s="7"/>
      <c r="DN130" s="7"/>
      <c r="DO130" s="7">
        <v>2673040</v>
      </c>
      <c r="DP130" s="7"/>
      <c r="DQ130" s="7">
        <v>2671500</v>
      </c>
      <c r="DR130" s="7">
        <v>2673040</v>
      </c>
      <c r="DS130" s="7">
        <v>2671500</v>
      </c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>
        <v>1738300</v>
      </c>
      <c r="EH130" s="7"/>
      <c r="EI130" s="7">
        <v>1829840</v>
      </c>
      <c r="EJ130" s="7">
        <v>1738300</v>
      </c>
      <c r="EK130" s="7">
        <v>1829840</v>
      </c>
      <c r="EL130" s="7"/>
      <c r="EM130" s="7"/>
      <c r="EN130" s="7"/>
      <c r="EO130" s="7"/>
      <c r="EP130" s="7"/>
      <c r="EQ130" s="7"/>
      <c r="ER130" s="7"/>
      <c r="ES130" s="7"/>
      <c r="ET130" s="7"/>
      <c r="EU130" s="7">
        <v>3689700</v>
      </c>
      <c r="EV130" s="7"/>
      <c r="EW130" s="7">
        <v>3924453</v>
      </c>
      <c r="EX130" s="7">
        <v>3689700</v>
      </c>
      <c r="EY130" s="7">
        <v>3924453</v>
      </c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>
        <v>3297760</v>
      </c>
      <c r="FN130" s="7"/>
      <c r="FO130" s="7">
        <v>4067700</v>
      </c>
      <c r="FP130" s="7">
        <v>3297760</v>
      </c>
      <c r="FQ130" s="7">
        <v>4067700</v>
      </c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>
        <v>2148960</v>
      </c>
      <c r="GD130" s="7"/>
      <c r="GE130" s="7">
        <v>2234900</v>
      </c>
      <c r="GF130" s="7">
        <v>2148960</v>
      </c>
      <c r="GG130" s="7">
        <v>2234900</v>
      </c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>
        <v>2396660</v>
      </c>
      <c r="GT130" s="7"/>
      <c r="GU130" s="7">
        <v>2643870</v>
      </c>
      <c r="GV130" s="7">
        <v>2396660</v>
      </c>
      <c r="GW130" s="7">
        <v>2643870</v>
      </c>
      <c r="GX130" s="7"/>
      <c r="GY130" s="7"/>
      <c r="GZ130" s="7"/>
      <c r="HA130" s="7"/>
      <c r="HB130" s="7"/>
      <c r="HC130" s="7"/>
      <c r="HD130" s="7"/>
      <c r="HE130" s="7"/>
      <c r="HF130" s="7"/>
      <c r="HG130" s="7">
        <v>2192000</v>
      </c>
      <c r="HH130" s="7"/>
      <c r="HI130" s="7">
        <v>2466250</v>
      </c>
      <c r="HJ130" s="7">
        <v>2192000</v>
      </c>
      <c r="HK130" s="7">
        <v>2466250</v>
      </c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>
        <v>3098660</v>
      </c>
      <c r="HX130" s="7"/>
      <c r="HY130" s="7">
        <v>2912699</v>
      </c>
      <c r="HZ130" s="7">
        <v>3098660</v>
      </c>
      <c r="IA130" s="7">
        <v>2912699</v>
      </c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>
        <v>2314460</v>
      </c>
      <c r="IM130" s="7"/>
      <c r="IN130" s="7">
        <v>2587125</v>
      </c>
      <c r="IO130" s="7">
        <v>2314460</v>
      </c>
      <c r="IP130" s="7">
        <v>2587125</v>
      </c>
      <c r="IQ130" s="7"/>
      <c r="IR130" s="7"/>
      <c r="IS130" s="7"/>
      <c r="IT130" s="7"/>
      <c r="IU130" s="7"/>
      <c r="IV130" s="7"/>
    </row>
    <row r="131" spans="1:256" s="21" customFormat="1" ht="47.25">
      <c r="A131" s="3"/>
      <c r="B131" s="39" t="s">
        <v>298</v>
      </c>
      <c r="C131" s="7">
        <v>79856970</v>
      </c>
      <c r="D131" s="7"/>
      <c r="E131" s="7">
        <v>78395421</v>
      </c>
      <c r="F131" s="7"/>
      <c r="G131" s="7"/>
      <c r="H131" s="7"/>
      <c r="I131" s="7">
        <v>20547400</v>
      </c>
      <c r="J131" s="7">
        <v>20288135</v>
      </c>
      <c r="K131" s="80">
        <f t="shared" si="15"/>
        <v>-259265</v>
      </c>
      <c r="L131" s="7">
        <v>10365784</v>
      </c>
      <c r="M131" s="7">
        <v>10300091</v>
      </c>
      <c r="N131" s="7"/>
      <c r="O131" s="7">
        <v>4015000</v>
      </c>
      <c r="P131" s="7">
        <v>3965227</v>
      </c>
      <c r="Q131" s="7"/>
      <c r="R131" s="7"/>
      <c r="S131" s="7">
        <v>3046570</v>
      </c>
      <c r="T131" s="7"/>
      <c r="U131" s="7">
        <v>2611429</v>
      </c>
      <c r="V131" s="7">
        <v>3046570</v>
      </c>
      <c r="W131" s="7">
        <v>2611429</v>
      </c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>
        <v>5210000</v>
      </c>
      <c r="AX131" s="7"/>
      <c r="AY131" s="7">
        <v>5138165</v>
      </c>
      <c r="AZ131" s="7">
        <v>5210000</v>
      </c>
      <c r="BA131" s="7">
        <v>5138165</v>
      </c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>
        <v>6294000</v>
      </c>
      <c r="BP131" s="7"/>
      <c r="BQ131" s="7">
        <v>6210785</v>
      </c>
      <c r="BR131" s="7">
        <v>6294000</v>
      </c>
      <c r="BS131" s="7">
        <v>6210785</v>
      </c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>
        <v>4667000</v>
      </c>
      <c r="CJ131" s="7"/>
      <c r="CK131" s="7">
        <v>4614013</v>
      </c>
      <c r="CL131" s="7">
        <v>4667000</v>
      </c>
      <c r="CM131" s="7">
        <v>4614013</v>
      </c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>
        <v>1723600</v>
      </c>
      <c r="DB131" s="7"/>
      <c r="DC131" s="7">
        <v>1702083</v>
      </c>
      <c r="DD131" s="7">
        <v>1723600</v>
      </c>
      <c r="DE131" s="7">
        <v>1702083</v>
      </c>
      <c r="DF131" s="7"/>
      <c r="DG131" s="7"/>
      <c r="DH131" s="7"/>
      <c r="DI131" s="7"/>
      <c r="DJ131" s="7"/>
      <c r="DK131" s="7"/>
      <c r="DL131" s="7"/>
      <c r="DM131" s="7"/>
      <c r="DN131" s="7"/>
      <c r="DO131" s="7">
        <v>2036000</v>
      </c>
      <c r="DP131" s="7"/>
      <c r="DQ131" s="7">
        <v>2006941</v>
      </c>
      <c r="DR131" s="7">
        <v>2036000</v>
      </c>
      <c r="DS131" s="7">
        <v>2006941</v>
      </c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>
        <v>734496</v>
      </c>
      <c r="EH131" s="7"/>
      <c r="EI131" s="7">
        <v>723523</v>
      </c>
      <c r="EJ131" s="7">
        <v>734496</v>
      </c>
      <c r="EK131" s="7">
        <v>723523</v>
      </c>
      <c r="EL131" s="7"/>
      <c r="EM131" s="7"/>
      <c r="EN131" s="7"/>
      <c r="EO131" s="7"/>
      <c r="EP131" s="7"/>
      <c r="EQ131" s="7"/>
      <c r="ER131" s="7"/>
      <c r="ES131" s="7"/>
      <c r="ET131" s="7"/>
      <c r="EU131" s="7">
        <v>2715720</v>
      </c>
      <c r="EV131" s="7"/>
      <c r="EW131" s="7">
        <v>2578023</v>
      </c>
      <c r="EX131" s="7">
        <v>2715720</v>
      </c>
      <c r="EY131" s="7">
        <v>2578023</v>
      </c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>
        <v>2488000</v>
      </c>
      <c r="FN131" s="7"/>
      <c r="FO131" s="7">
        <v>2457263</v>
      </c>
      <c r="FP131" s="7">
        <v>2488000</v>
      </c>
      <c r="FQ131" s="7">
        <v>2457263</v>
      </c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>
        <v>1996000</v>
      </c>
      <c r="GD131" s="7"/>
      <c r="GE131" s="7">
        <v>1968719</v>
      </c>
      <c r="GF131" s="7">
        <v>1996000</v>
      </c>
      <c r="GG131" s="7">
        <v>1968719</v>
      </c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>
        <v>1666000</v>
      </c>
      <c r="GT131" s="7"/>
      <c r="GU131" s="7">
        <v>1644067</v>
      </c>
      <c r="GV131" s="7">
        <v>1666000</v>
      </c>
      <c r="GW131" s="7">
        <v>1644067</v>
      </c>
      <c r="GX131" s="7"/>
      <c r="GY131" s="7"/>
      <c r="GZ131" s="7"/>
      <c r="HA131" s="7"/>
      <c r="HB131" s="7"/>
      <c r="HC131" s="7"/>
      <c r="HD131" s="7"/>
      <c r="HE131" s="7"/>
      <c r="HF131" s="7"/>
      <c r="HG131" s="7">
        <v>1939000</v>
      </c>
      <c r="HH131" s="7"/>
      <c r="HI131" s="7">
        <v>1911439</v>
      </c>
      <c r="HJ131" s="7">
        <v>1939000</v>
      </c>
      <c r="HK131" s="7">
        <v>1911439</v>
      </c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>
        <v>1982000</v>
      </c>
      <c r="HX131" s="7"/>
      <c r="HY131" s="7">
        <v>1955207</v>
      </c>
      <c r="HZ131" s="7">
        <v>1982000</v>
      </c>
      <c r="IA131" s="7">
        <v>1955207</v>
      </c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>
        <v>2202000</v>
      </c>
      <c r="IM131" s="7"/>
      <c r="IN131" s="7">
        <v>2166341</v>
      </c>
      <c r="IO131" s="7">
        <v>2202000</v>
      </c>
      <c r="IP131" s="7">
        <v>2166341</v>
      </c>
      <c r="IQ131" s="7"/>
      <c r="IR131" s="7"/>
      <c r="IS131" s="7"/>
      <c r="IT131" s="7"/>
      <c r="IU131" s="7"/>
      <c r="IV131" s="7"/>
    </row>
    <row r="132" spans="1:256" s="21" customFormat="1" ht="31.5">
      <c r="A132" s="3"/>
      <c r="B132" s="39" t="s">
        <v>299</v>
      </c>
      <c r="C132" s="7">
        <v>26262400</v>
      </c>
      <c r="D132" s="7"/>
      <c r="E132" s="7">
        <v>27250802</v>
      </c>
      <c r="F132" s="7"/>
      <c r="G132" s="7"/>
      <c r="H132" s="7"/>
      <c r="I132" s="7">
        <v>17341778</v>
      </c>
      <c r="J132" s="7">
        <v>17841934</v>
      </c>
      <c r="K132" s="80">
        <f t="shared" si="15"/>
        <v>500156</v>
      </c>
      <c r="L132" s="7">
        <v>4930850</v>
      </c>
      <c r="M132" s="7">
        <v>5429570</v>
      </c>
      <c r="N132" s="7"/>
      <c r="O132" s="7">
        <v>409015</v>
      </c>
      <c r="P132" s="7">
        <v>407330</v>
      </c>
      <c r="Q132" s="7"/>
      <c r="R132" s="7"/>
      <c r="S132" s="7">
        <v>297753</v>
      </c>
      <c r="T132" s="7"/>
      <c r="U132" s="7">
        <v>295426</v>
      </c>
      <c r="V132" s="7">
        <v>297753</v>
      </c>
      <c r="W132" s="7">
        <v>295426</v>
      </c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>
        <v>751145</v>
      </c>
      <c r="AX132" s="7"/>
      <c r="AY132" s="7">
        <v>751993</v>
      </c>
      <c r="AZ132" s="7">
        <v>751145</v>
      </c>
      <c r="BA132" s="7">
        <v>751993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>
        <v>297458</v>
      </c>
      <c r="BP132" s="7"/>
      <c r="BQ132" s="7">
        <v>340187</v>
      </c>
      <c r="BR132" s="7">
        <v>297458</v>
      </c>
      <c r="BS132" s="7">
        <v>340187</v>
      </c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>
        <v>367331</v>
      </c>
      <c r="CJ132" s="7"/>
      <c r="CK132" s="7">
        <v>367044</v>
      </c>
      <c r="CL132" s="7">
        <v>367331</v>
      </c>
      <c r="CM132" s="7">
        <v>367044</v>
      </c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>
        <v>31280</v>
      </c>
      <c r="DB132" s="7"/>
      <c r="DC132" s="7">
        <v>31333</v>
      </c>
      <c r="DD132" s="7">
        <v>31280</v>
      </c>
      <c r="DE132" s="7">
        <v>31333</v>
      </c>
      <c r="DF132" s="7"/>
      <c r="DG132" s="7"/>
      <c r="DH132" s="7"/>
      <c r="DI132" s="7"/>
      <c r="DJ132" s="7"/>
      <c r="DK132" s="7"/>
      <c r="DL132" s="7"/>
      <c r="DM132" s="7"/>
      <c r="DN132" s="7"/>
      <c r="DO132" s="7">
        <v>52981</v>
      </c>
      <c r="DP132" s="7"/>
      <c r="DQ132" s="7">
        <v>53714</v>
      </c>
      <c r="DR132" s="7">
        <v>52981</v>
      </c>
      <c r="DS132" s="7">
        <v>53714</v>
      </c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>
        <v>28460</v>
      </c>
      <c r="EH132" s="7"/>
      <c r="EI132" s="7">
        <v>17905</v>
      </c>
      <c r="EJ132" s="7">
        <v>28460</v>
      </c>
      <c r="EK132" s="7">
        <v>17905</v>
      </c>
      <c r="EL132" s="7"/>
      <c r="EM132" s="7"/>
      <c r="EN132" s="7"/>
      <c r="EO132" s="7"/>
      <c r="EP132" s="7"/>
      <c r="EQ132" s="7"/>
      <c r="ER132" s="7"/>
      <c r="ES132" s="7"/>
      <c r="ET132" s="7"/>
      <c r="EU132" s="7">
        <v>236576</v>
      </c>
      <c r="EV132" s="7"/>
      <c r="EW132" s="7">
        <v>237236</v>
      </c>
      <c r="EX132" s="7">
        <v>236576</v>
      </c>
      <c r="EY132" s="7">
        <v>237236</v>
      </c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>
        <v>294660</v>
      </c>
      <c r="FN132" s="7"/>
      <c r="FO132" s="7">
        <v>295426</v>
      </c>
      <c r="FP132" s="7">
        <v>294660</v>
      </c>
      <c r="FQ132" s="7">
        <v>295426</v>
      </c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>
        <v>24460</v>
      </c>
      <c r="GD132" s="7"/>
      <c r="GE132" s="7">
        <v>26857</v>
      </c>
      <c r="GF132" s="7">
        <v>24460</v>
      </c>
      <c r="GG132" s="7">
        <v>26857</v>
      </c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>
        <v>30820</v>
      </c>
      <c r="GT132" s="7"/>
      <c r="GU132" s="7">
        <v>31333</v>
      </c>
      <c r="GV132" s="7">
        <v>30820</v>
      </c>
      <c r="GW132" s="7">
        <v>31333</v>
      </c>
      <c r="GX132" s="7"/>
      <c r="GY132" s="7"/>
      <c r="GZ132" s="7"/>
      <c r="HA132" s="7"/>
      <c r="HB132" s="7"/>
      <c r="HC132" s="7"/>
      <c r="HD132" s="7"/>
      <c r="HE132" s="7"/>
      <c r="HF132" s="7"/>
      <c r="HG132" s="7">
        <v>53740</v>
      </c>
      <c r="HH132" s="7"/>
      <c r="HI132" s="7">
        <v>53714</v>
      </c>
      <c r="HJ132" s="7">
        <v>53740</v>
      </c>
      <c r="HK132" s="7">
        <v>53714</v>
      </c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>
        <v>105420</v>
      </c>
      <c r="HX132" s="7"/>
      <c r="HY132" s="7">
        <v>58190</v>
      </c>
      <c r="HZ132" s="7">
        <v>105420</v>
      </c>
      <c r="IA132" s="7">
        <v>58190</v>
      </c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>
        <v>52981</v>
      </c>
      <c r="IM132" s="7"/>
      <c r="IN132" s="7">
        <v>53714</v>
      </c>
      <c r="IO132" s="7">
        <v>52981</v>
      </c>
      <c r="IP132" s="7">
        <v>53714</v>
      </c>
      <c r="IQ132" s="7"/>
      <c r="IR132" s="7"/>
      <c r="IS132" s="7"/>
      <c r="IT132" s="7"/>
      <c r="IU132" s="7"/>
      <c r="IV132" s="7"/>
    </row>
    <row r="133" spans="1:256" s="21" customFormat="1" ht="31.5">
      <c r="A133" s="3"/>
      <c r="B133" s="39" t="s">
        <v>300</v>
      </c>
      <c r="C133" s="7">
        <v>2281360</v>
      </c>
      <c r="D133" s="7"/>
      <c r="E133" s="7">
        <v>2238071</v>
      </c>
      <c r="F133" s="7"/>
      <c r="G133" s="7"/>
      <c r="H133" s="7"/>
      <c r="I133" s="7">
        <v>787500</v>
      </c>
      <c r="J133" s="7">
        <v>792279</v>
      </c>
      <c r="K133" s="80">
        <f t="shared" si="15"/>
        <v>4779</v>
      </c>
      <c r="L133" s="7">
        <v>824260</v>
      </c>
      <c r="M133" s="7">
        <v>832564</v>
      </c>
      <c r="N133" s="7"/>
      <c r="O133" s="7">
        <v>95480</v>
      </c>
      <c r="P133" s="7">
        <v>102951</v>
      </c>
      <c r="Q133" s="7"/>
      <c r="R133" s="7"/>
      <c r="S133" s="7">
        <v>124460</v>
      </c>
      <c r="T133" s="7"/>
      <c r="U133" s="7">
        <v>40285</v>
      </c>
      <c r="V133" s="7">
        <v>124460</v>
      </c>
      <c r="W133" s="7">
        <v>40285</v>
      </c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>
        <v>102300</v>
      </c>
      <c r="AX133" s="7"/>
      <c r="AY133" s="7">
        <v>102951</v>
      </c>
      <c r="AZ133" s="7">
        <v>102300</v>
      </c>
      <c r="BA133" s="7">
        <v>102951</v>
      </c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>
        <v>113120</v>
      </c>
      <c r="BP133" s="7"/>
      <c r="BQ133" s="7">
        <v>89523</v>
      </c>
      <c r="BR133" s="7">
        <v>113120</v>
      </c>
      <c r="BS133" s="7">
        <v>89523</v>
      </c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>
        <v>20460</v>
      </c>
      <c r="CJ133" s="7"/>
      <c r="CK133" s="7">
        <v>35809</v>
      </c>
      <c r="CL133" s="7">
        <v>20460</v>
      </c>
      <c r="CM133" s="7">
        <v>35809</v>
      </c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>
        <v>8820</v>
      </c>
      <c r="DB133" s="7"/>
      <c r="DC133" s="7">
        <v>8952</v>
      </c>
      <c r="DD133" s="7">
        <v>8820</v>
      </c>
      <c r="DE133" s="7">
        <v>8952</v>
      </c>
      <c r="DF133" s="7"/>
      <c r="DG133" s="7"/>
      <c r="DH133" s="7"/>
      <c r="DI133" s="7"/>
      <c r="DJ133" s="7"/>
      <c r="DK133" s="7"/>
      <c r="DL133" s="7"/>
      <c r="DM133" s="7"/>
      <c r="DN133" s="7"/>
      <c r="DO133" s="7">
        <v>27280</v>
      </c>
      <c r="DP133" s="7"/>
      <c r="DQ133" s="7">
        <v>40285</v>
      </c>
      <c r="DR133" s="7">
        <v>27280</v>
      </c>
      <c r="DS133" s="7">
        <v>40285</v>
      </c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>
        <v>8952</v>
      </c>
      <c r="EJ133" s="7"/>
      <c r="EK133" s="7">
        <v>8952</v>
      </c>
      <c r="EL133" s="7"/>
      <c r="EM133" s="7"/>
      <c r="EN133" s="7"/>
      <c r="EO133" s="7"/>
      <c r="EP133" s="7"/>
      <c r="EQ133" s="7"/>
      <c r="ER133" s="7"/>
      <c r="ES133" s="7"/>
      <c r="ET133" s="7"/>
      <c r="EU133" s="7">
        <v>13640</v>
      </c>
      <c r="EV133" s="7"/>
      <c r="EW133" s="7">
        <v>17905</v>
      </c>
      <c r="EX133" s="7">
        <v>13640</v>
      </c>
      <c r="EY133" s="7">
        <v>17905</v>
      </c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>
        <v>8820</v>
      </c>
      <c r="FN133" s="7"/>
      <c r="FO133" s="7">
        <v>8952</v>
      </c>
      <c r="FP133" s="7">
        <v>8820</v>
      </c>
      <c r="FQ133" s="7">
        <v>8952</v>
      </c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>
        <v>8820</v>
      </c>
      <c r="GD133" s="7"/>
      <c r="GE133" s="7">
        <v>8952</v>
      </c>
      <c r="GF133" s="7">
        <v>8820</v>
      </c>
      <c r="GG133" s="7">
        <v>8952</v>
      </c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>
        <v>8820</v>
      </c>
      <c r="GT133" s="7"/>
      <c r="GU133" s="7">
        <v>8952</v>
      </c>
      <c r="GV133" s="7">
        <v>8820</v>
      </c>
      <c r="GW133" s="7">
        <v>8952</v>
      </c>
      <c r="GX133" s="7"/>
      <c r="GY133" s="7"/>
      <c r="GZ133" s="7"/>
      <c r="HA133" s="7"/>
      <c r="HB133" s="7"/>
      <c r="HC133" s="7"/>
      <c r="HD133" s="7"/>
      <c r="HE133" s="7"/>
      <c r="HF133" s="7"/>
      <c r="HG133" s="7">
        <v>8820</v>
      </c>
      <c r="HH133" s="7"/>
      <c r="HI133" s="7">
        <v>8952</v>
      </c>
      <c r="HJ133" s="7">
        <v>8820</v>
      </c>
      <c r="HK133" s="7">
        <v>8952</v>
      </c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>
        <v>8820</v>
      </c>
      <c r="HX133" s="7"/>
      <c r="HY133" s="7">
        <v>8952</v>
      </c>
      <c r="HZ133" s="7">
        <v>8820</v>
      </c>
      <c r="IA133" s="7">
        <v>8952</v>
      </c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>
        <v>8820</v>
      </c>
      <c r="IM133" s="7"/>
      <c r="IN133" s="7">
        <v>8952</v>
      </c>
      <c r="IO133" s="7">
        <v>8820</v>
      </c>
      <c r="IP133" s="7">
        <v>8952</v>
      </c>
      <c r="IQ133" s="7"/>
      <c r="IR133" s="7"/>
      <c r="IS133" s="7"/>
      <c r="IT133" s="7"/>
      <c r="IU133" s="7"/>
      <c r="IV133" s="7"/>
    </row>
    <row r="134" spans="1:256" s="21" customFormat="1" ht="47.25" customHeight="1">
      <c r="A134" s="3"/>
      <c r="B134" s="39" t="s">
        <v>301</v>
      </c>
      <c r="C134" s="7">
        <v>816753000</v>
      </c>
      <c r="D134" s="7"/>
      <c r="E134" s="7">
        <v>249467100</v>
      </c>
      <c r="F134" s="7"/>
      <c r="G134" s="7"/>
      <c r="H134" s="7"/>
      <c r="I134" s="7">
        <v>331035000</v>
      </c>
      <c r="J134" s="7">
        <v>99361821</v>
      </c>
      <c r="K134" s="80">
        <f t="shared" si="15"/>
        <v>-231673179</v>
      </c>
      <c r="L134" s="7">
        <v>93620000</v>
      </c>
      <c r="M134" s="7">
        <v>28274597</v>
      </c>
      <c r="N134" s="7"/>
      <c r="O134" s="7">
        <v>37727000</v>
      </c>
      <c r="P134" s="7">
        <v>12947070</v>
      </c>
      <c r="Q134" s="7"/>
      <c r="R134" s="7"/>
      <c r="S134" s="7">
        <v>22500000</v>
      </c>
      <c r="T134" s="7"/>
      <c r="U134" s="7">
        <v>6921726</v>
      </c>
      <c r="V134" s="7">
        <v>22500000</v>
      </c>
      <c r="W134" s="7">
        <v>6921726</v>
      </c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>
        <v>59076000</v>
      </c>
      <c r="AX134" s="7"/>
      <c r="AY134" s="7">
        <v>17912785</v>
      </c>
      <c r="AZ134" s="7">
        <v>59076000</v>
      </c>
      <c r="BA134" s="7">
        <v>17912785</v>
      </c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>
        <v>31934000</v>
      </c>
      <c r="BP134" s="7"/>
      <c r="BQ134" s="7">
        <v>10100614</v>
      </c>
      <c r="BR134" s="7">
        <v>31934000</v>
      </c>
      <c r="BS134" s="7">
        <v>10100614</v>
      </c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>
        <v>44829000</v>
      </c>
      <c r="CJ134" s="7"/>
      <c r="CK134" s="7">
        <v>13522891</v>
      </c>
      <c r="CL134" s="7">
        <v>44829000</v>
      </c>
      <c r="CM134" s="7">
        <v>13522891</v>
      </c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>
        <v>10808000</v>
      </c>
      <c r="DB134" s="7"/>
      <c r="DC134" s="7">
        <v>3644888</v>
      </c>
      <c r="DD134" s="7">
        <v>10808000</v>
      </c>
      <c r="DE134" s="7">
        <v>3644888</v>
      </c>
      <c r="DF134" s="7"/>
      <c r="DG134" s="7"/>
      <c r="DH134" s="7"/>
      <c r="DI134" s="7"/>
      <c r="DJ134" s="7"/>
      <c r="DK134" s="7"/>
      <c r="DL134" s="7"/>
      <c r="DM134" s="7"/>
      <c r="DN134" s="7"/>
      <c r="DO134" s="7">
        <v>11545000</v>
      </c>
      <c r="DP134" s="7"/>
      <c r="DQ134" s="7">
        <v>3576621</v>
      </c>
      <c r="DR134" s="7">
        <v>11545000</v>
      </c>
      <c r="DS134" s="7">
        <v>3576621</v>
      </c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>
        <v>4585000</v>
      </c>
      <c r="EH134" s="7"/>
      <c r="EI134" s="7">
        <v>1092279</v>
      </c>
      <c r="EJ134" s="7">
        <v>4585000</v>
      </c>
      <c r="EK134" s="7">
        <v>1092279</v>
      </c>
      <c r="EL134" s="7"/>
      <c r="EM134" s="7"/>
      <c r="EN134" s="7"/>
      <c r="EO134" s="7"/>
      <c r="EP134" s="7"/>
      <c r="EQ134" s="7"/>
      <c r="ER134" s="7"/>
      <c r="ES134" s="7"/>
      <c r="ET134" s="7"/>
      <c r="EU134" s="7">
        <v>23400000</v>
      </c>
      <c r="EV134" s="7"/>
      <c r="EW134" s="7">
        <v>7298681</v>
      </c>
      <c r="EX134" s="7">
        <v>23400000</v>
      </c>
      <c r="EY134" s="7">
        <v>7298681</v>
      </c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>
        <v>25792000</v>
      </c>
      <c r="FN134" s="7"/>
      <c r="FO134" s="7">
        <v>7494579</v>
      </c>
      <c r="FP134" s="7">
        <v>25792000</v>
      </c>
      <c r="FQ134" s="7">
        <v>7494579</v>
      </c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>
        <v>12651000</v>
      </c>
      <c r="GD134" s="7"/>
      <c r="GE134" s="7">
        <v>3805168</v>
      </c>
      <c r="GF134" s="7">
        <v>12651000</v>
      </c>
      <c r="GG134" s="7">
        <v>3805168</v>
      </c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>
        <v>7635000</v>
      </c>
      <c r="GT134" s="7"/>
      <c r="GU134" s="7">
        <v>2395297</v>
      </c>
      <c r="GV134" s="7">
        <v>7635000</v>
      </c>
      <c r="GW134" s="7">
        <v>2395297</v>
      </c>
      <c r="GX134" s="7"/>
      <c r="GY134" s="7"/>
      <c r="GZ134" s="7"/>
      <c r="HA134" s="7"/>
      <c r="HB134" s="7"/>
      <c r="HC134" s="7"/>
      <c r="HD134" s="7"/>
      <c r="HE134" s="7"/>
      <c r="HF134" s="7"/>
      <c r="HG134" s="7">
        <v>13643000</v>
      </c>
      <c r="HH134" s="7"/>
      <c r="HI134" s="7">
        <v>3944671</v>
      </c>
      <c r="HJ134" s="7">
        <v>13643000</v>
      </c>
      <c r="HK134" s="7">
        <v>3944671</v>
      </c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>
        <v>18422000</v>
      </c>
      <c r="HX134" s="7"/>
      <c r="HY134" s="7">
        <v>5844287</v>
      </c>
      <c r="HZ134" s="7">
        <v>18422000</v>
      </c>
      <c r="IA134" s="7">
        <v>5844287</v>
      </c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>
        <v>12037000</v>
      </c>
      <c r="IM134" s="7"/>
      <c r="IN134" s="7">
        <v>3686442</v>
      </c>
      <c r="IO134" s="7">
        <v>12037000</v>
      </c>
      <c r="IP134" s="7">
        <v>3686442</v>
      </c>
      <c r="IQ134" s="7"/>
      <c r="IR134" s="7"/>
      <c r="IS134" s="7"/>
      <c r="IT134" s="7"/>
      <c r="IU134" s="7"/>
      <c r="IV134" s="7"/>
    </row>
    <row r="135" spans="1:256" s="21" customFormat="1" ht="47.25" customHeight="1">
      <c r="A135" s="3"/>
      <c r="B135" s="39" t="s">
        <v>302</v>
      </c>
      <c r="C135" s="7">
        <v>400900300</v>
      </c>
      <c r="D135" s="7"/>
      <c r="E135" s="7">
        <v>1085853100</v>
      </c>
      <c r="F135" s="7"/>
      <c r="G135" s="7"/>
      <c r="H135" s="7"/>
      <c r="I135" s="7">
        <v>194086700</v>
      </c>
      <c r="J135" s="7">
        <v>510579280</v>
      </c>
      <c r="K135" s="80">
        <f aca="true" t="shared" si="16" ref="K135:K172">J135-I135</f>
        <v>316492580</v>
      </c>
      <c r="L135" s="7">
        <v>52251000</v>
      </c>
      <c r="M135" s="7">
        <v>162370560</v>
      </c>
      <c r="N135" s="7"/>
      <c r="O135" s="7">
        <v>16128900</v>
      </c>
      <c r="P135" s="7">
        <v>37675044</v>
      </c>
      <c r="Q135" s="7"/>
      <c r="R135" s="7"/>
      <c r="S135" s="7">
        <v>7277300</v>
      </c>
      <c r="T135" s="7"/>
      <c r="U135" s="7">
        <v>19281504</v>
      </c>
      <c r="V135" s="7">
        <v>7277300</v>
      </c>
      <c r="W135" s="7">
        <v>19281504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>
        <v>19358400</v>
      </c>
      <c r="AX135" s="7"/>
      <c r="AY135" s="7">
        <v>64948224</v>
      </c>
      <c r="AZ135" s="7">
        <v>19358400</v>
      </c>
      <c r="BA135" s="7">
        <v>64948224</v>
      </c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>
        <v>17657700</v>
      </c>
      <c r="BP135" s="7"/>
      <c r="BQ135" s="7">
        <v>44905608</v>
      </c>
      <c r="BR135" s="7">
        <v>17657700</v>
      </c>
      <c r="BS135" s="7">
        <v>44905608</v>
      </c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>
        <v>21386500</v>
      </c>
      <c r="CJ135" s="7"/>
      <c r="CK135" s="7">
        <v>74588976</v>
      </c>
      <c r="CL135" s="7">
        <v>21386500</v>
      </c>
      <c r="CM135" s="7">
        <v>74588976</v>
      </c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>
        <v>2248400</v>
      </c>
      <c r="DB135" s="7"/>
      <c r="DC135" s="7">
        <v>9640752</v>
      </c>
      <c r="DD135" s="7">
        <v>2248400</v>
      </c>
      <c r="DE135" s="7">
        <v>9640752</v>
      </c>
      <c r="DF135" s="7"/>
      <c r="DG135" s="7"/>
      <c r="DH135" s="7"/>
      <c r="DI135" s="7"/>
      <c r="DJ135" s="7"/>
      <c r="DK135" s="7"/>
      <c r="DL135" s="7"/>
      <c r="DM135" s="7"/>
      <c r="DN135" s="7"/>
      <c r="DO135" s="7">
        <v>6064400</v>
      </c>
      <c r="DP135" s="7"/>
      <c r="DQ135" s="7">
        <v>11289828</v>
      </c>
      <c r="DR135" s="7">
        <v>6064400</v>
      </c>
      <c r="DS135" s="7">
        <v>11289828</v>
      </c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>
        <v>1819300</v>
      </c>
      <c r="EH135" s="7"/>
      <c r="EI135" s="7">
        <v>4820376</v>
      </c>
      <c r="EJ135" s="7">
        <v>1819300</v>
      </c>
      <c r="EK135" s="7">
        <v>4820376</v>
      </c>
      <c r="EL135" s="7"/>
      <c r="EM135" s="7"/>
      <c r="EN135" s="7"/>
      <c r="EO135" s="7"/>
      <c r="EP135" s="7"/>
      <c r="EQ135" s="7"/>
      <c r="ER135" s="7"/>
      <c r="ES135" s="7"/>
      <c r="ET135" s="7"/>
      <c r="EU135" s="7">
        <v>7958000</v>
      </c>
      <c r="EV135" s="7"/>
      <c r="EW135" s="7">
        <v>21818544</v>
      </c>
      <c r="EX135" s="7">
        <v>7958000</v>
      </c>
      <c r="EY135" s="7">
        <v>21818544</v>
      </c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>
        <v>6994900</v>
      </c>
      <c r="FN135" s="7"/>
      <c r="FO135" s="7">
        <v>15349092</v>
      </c>
      <c r="FP135" s="7">
        <v>6994900</v>
      </c>
      <c r="FQ135" s="7">
        <v>15349092</v>
      </c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>
        <v>4245100</v>
      </c>
      <c r="GD135" s="7"/>
      <c r="GE135" s="7">
        <v>13700016</v>
      </c>
      <c r="GF135" s="7">
        <v>4245100</v>
      </c>
      <c r="GG135" s="7">
        <v>13700016</v>
      </c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>
        <v>3688500</v>
      </c>
      <c r="GT135" s="7"/>
      <c r="GU135" s="7">
        <v>9133344</v>
      </c>
      <c r="GV135" s="7">
        <v>3688500</v>
      </c>
      <c r="GW135" s="7">
        <v>9133344</v>
      </c>
      <c r="GX135" s="7"/>
      <c r="GY135" s="7"/>
      <c r="GZ135" s="7"/>
      <c r="HA135" s="7"/>
      <c r="HB135" s="7"/>
      <c r="HC135" s="7"/>
      <c r="HD135" s="7"/>
      <c r="HE135" s="7"/>
      <c r="HF135" s="7"/>
      <c r="HG135" s="7">
        <v>3951500</v>
      </c>
      <c r="HH135" s="7"/>
      <c r="HI135" s="7">
        <v>12938904</v>
      </c>
      <c r="HJ135" s="7">
        <v>3951500</v>
      </c>
      <c r="HK135" s="7">
        <v>12938904</v>
      </c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>
        <v>5996100</v>
      </c>
      <c r="HX135" s="7"/>
      <c r="HY135" s="7">
        <v>12938904</v>
      </c>
      <c r="HZ135" s="7">
        <v>5996100</v>
      </c>
      <c r="IA135" s="7">
        <v>12938904</v>
      </c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>
        <v>3175800</v>
      </c>
      <c r="IM135" s="7"/>
      <c r="IN135" s="7">
        <v>9894456</v>
      </c>
      <c r="IO135" s="7">
        <v>3175800</v>
      </c>
      <c r="IP135" s="7">
        <v>9894456</v>
      </c>
      <c r="IQ135" s="7"/>
      <c r="IR135" s="7"/>
      <c r="IS135" s="7"/>
      <c r="IT135" s="7"/>
      <c r="IU135" s="7"/>
      <c r="IV135" s="7"/>
    </row>
    <row r="136" spans="1:256" s="21" customFormat="1" ht="48" customHeight="1">
      <c r="A136" s="3"/>
      <c r="B136" s="39" t="s">
        <v>303</v>
      </c>
      <c r="C136" s="7">
        <v>10886100</v>
      </c>
      <c r="D136" s="7"/>
      <c r="E136" s="7">
        <v>11183000</v>
      </c>
      <c r="F136" s="7"/>
      <c r="G136" s="7"/>
      <c r="H136" s="7"/>
      <c r="I136" s="7">
        <v>4062100</v>
      </c>
      <c r="J136" s="7">
        <v>4455000</v>
      </c>
      <c r="K136" s="80">
        <f t="shared" si="16"/>
        <v>392900</v>
      </c>
      <c r="L136" s="7">
        <v>1215000</v>
      </c>
      <c r="M136" s="7">
        <v>1268000</v>
      </c>
      <c r="N136" s="7"/>
      <c r="O136" s="7">
        <v>570000</v>
      </c>
      <c r="P136" s="7">
        <v>580000</v>
      </c>
      <c r="Q136" s="7"/>
      <c r="R136" s="7"/>
      <c r="S136" s="7">
        <v>312000</v>
      </c>
      <c r="T136" s="7"/>
      <c r="U136" s="7">
        <v>310000</v>
      </c>
      <c r="V136" s="7">
        <v>312000</v>
      </c>
      <c r="W136" s="7">
        <v>310000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>
        <v>840000</v>
      </c>
      <c r="AX136" s="7"/>
      <c r="AY136" s="7">
        <v>803000</v>
      </c>
      <c r="AZ136" s="7">
        <v>840000</v>
      </c>
      <c r="BA136" s="7">
        <v>803000</v>
      </c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>
        <v>455000</v>
      </c>
      <c r="BP136" s="7"/>
      <c r="BQ136" s="7">
        <v>453000</v>
      </c>
      <c r="BR136" s="7">
        <v>455000</v>
      </c>
      <c r="BS136" s="7">
        <v>453000</v>
      </c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>
        <v>592000</v>
      </c>
      <c r="CJ136" s="7"/>
      <c r="CK136" s="7">
        <v>606000</v>
      </c>
      <c r="CL136" s="7">
        <v>592000</v>
      </c>
      <c r="CM136" s="7">
        <v>606000</v>
      </c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>
        <v>191000</v>
      </c>
      <c r="DB136" s="7"/>
      <c r="DC136" s="7">
        <v>163000</v>
      </c>
      <c r="DD136" s="7">
        <v>191000</v>
      </c>
      <c r="DE136" s="7">
        <v>163000</v>
      </c>
      <c r="DF136" s="7"/>
      <c r="DG136" s="7"/>
      <c r="DH136" s="7"/>
      <c r="DI136" s="7"/>
      <c r="DJ136" s="7"/>
      <c r="DK136" s="7"/>
      <c r="DL136" s="7"/>
      <c r="DM136" s="7"/>
      <c r="DN136" s="7"/>
      <c r="DO136" s="7">
        <v>161000</v>
      </c>
      <c r="DP136" s="7"/>
      <c r="DQ136" s="7">
        <v>160000</v>
      </c>
      <c r="DR136" s="7">
        <v>161000</v>
      </c>
      <c r="DS136" s="7">
        <v>160000</v>
      </c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>
        <v>71000</v>
      </c>
      <c r="EH136" s="7"/>
      <c r="EI136" s="7">
        <v>49000</v>
      </c>
      <c r="EJ136" s="7">
        <v>71000</v>
      </c>
      <c r="EK136" s="7">
        <v>49000</v>
      </c>
      <c r="EL136" s="7"/>
      <c r="EM136" s="7"/>
      <c r="EN136" s="7"/>
      <c r="EO136" s="7"/>
      <c r="EP136" s="7"/>
      <c r="EQ136" s="7"/>
      <c r="ER136" s="7"/>
      <c r="ES136" s="7"/>
      <c r="ET136" s="7"/>
      <c r="EU136" s="7">
        <v>326000</v>
      </c>
      <c r="EV136" s="7"/>
      <c r="EW136" s="7">
        <v>327000</v>
      </c>
      <c r="EX136" s="7">
        <v>326000</v>
      </c>
      <c r="EY136" s="7">
        <v>327000</v>
      </c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>
        <v>342000</v>
      </c>
      <c r="FN136" s="7"/>
      <c r="FO136" s="7">
        <v>336000</v>
      </c>
      <c r="FP136" s="7">
        <v>342000</v>
      </c>
      <c r="FQ136" s="7">
        <v>336000</v>
      </c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>
        <v>180000</v>
      </c>
      <c r="GD136" s="7"/>
      <c r="GE136" s="7">
        <v>171000</v>
      </c>
      <c r="GF136" s="7">
        <v>180000</v>
      </c>
      <c r="GG136" s="7">
        <v>171000</v>
      </c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>
        <v>108000</v>
      </c>
      <c r="GT136" s="7"/>
      <c r="GU136" s="7">
        <v>107000</v>
      </c>
      <c r="GV136" s="7">
        <v>108000</v>
      </c>
      <c r="GW136" s="7">
        <v>107000</v>
      </c>
      <c r="GX136" s="7"/>
      <c r="GY136" s="7"/>
      <c r="GZ136" s="7"/>
      <c r="HA136" s="7"/>
      <c r="HB136" s="7"/>
      <c r="HC136" s="7"/>
      <c r="HD136" s="7"/>
      <c r="HE136" s="7"/>
      <c r="HF136" s="7"/>
      <c r="HG136" s="7">
        <v>197000</v>
      </c>
      <c r="HH136" s="7"/>
      <c r="HI136" s="7">
        <v>177000</v>
      </c>
      <c r="HJ136" s="7">
        <v>197000</v>
      </c>
      <c r="HK136" s="7">
        <v>177000</v>
      </c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>
        <v>259000</v>
      </c>
      <c r="HX136" s="7"/>
      <c r="HY136" s="7">
        <v>262000</v>
      </c>
      <c r="HZ136" s="7">
        <v>259000</v>
      </c>
      <c r="IA136" s="7">
        <v>262000</v>
      </c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>
        <v>202000</v>
      </c>
      <c r="IM136" s="7"/>
      <c r="IN136" s="7">
        <v>165000</v>
      </c>
      <c r="IO136" s="7">
        <v>202000</v>
      </c>
      <c r="IP136" s="7">
        <v>165000</v>
      </c>
      <c r="IQ136" s="7"/>
      <c r="IR136" s="7"/>
      <c r="IS136" s="7"/>
      <c r="IT136" s="7"/>
      <c r="IU136" s="7"/>
      <c r="IV136" s="7"/>
    </row>
    <row r="137" spans="1:256" s="28" customFormat="1" ht="47.25">
      <c r="A137" s="27"/>
      <c r="B137" s="40" t="s">
        <v>304</v>
      </c>
      <c r="C137" s="65">
        <v>4410000</v>
      </c>
      <c r="D137" s="65">
        <v>4410000</v>
      </c>
      <c r="E137" s="65">
        <v>4410000</v>
      </c>
      <c r="F137" s="65">
        <v>4410000</v>
      </c>
      <c r="G137" s="65"/>
      <c r="H137" s="65"/>
      <c r="I137" s="65"/>
      <c r="J137" s="65"/>
      <c r="K137" s="80">
        <f t="shared" si="16"/>
        <v>0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  <c r="GI137" s="65"/>
      <c r="GJ137" s="65"/>
      <c r="GK137" s="65"/>
      <c r="GL137" s="65"/>
      <c r="GM137" s="65"/>
      <c r="GN137" s="65"/>
      <c r="GO137" s="65"/>
      <c r="GP137" s="65"/>
      <c r="GQ137" s="65"/>
      <c r="GR137" s="65"/>
      <c r="GS137" s="65"/>
      <c r="GT137" s="65"/>
      <c r="GU137" s="65"/>
      <c r="GV137" s="65"/>
      <c r="GW137" s="65"/>
      <c r="GX137" s="65"/>
      <c r="GY137" s="65"/>
      <c r="GZ137" s="65"/>
      <c r="HA137" s="65"/>
      <c r="HB137" s="65"/>
      <c r="HC137" s="65"/>
      <c r="HD137" s="65"/>
      <c r="HE137" s="65"/>
      <c r="HF137" s="65"/>
      <c r="HG137" s="65"/>
      <c r="HH137" s="65"/>
      <c r="HI137" s="65"/>
      <c r="HJ137" s="65"/>
      <c r="HK137" s="65"/>
      <c r="HL137" s="65"/>
      <c r="HM137" s="65"/>
      <c r="HN137" s="65"/>
      <c r="HO137" s="65"/>
      <c r="HP137" s="65"/>
      <c r="HQ137" s="65"/>
      <c r="HR137" s="65"/>
      <c r="HS137" s="65"/>
      <c r="HT137" s="65"/>
      <c r="HU137" s="65"/>
      <c r="HV137" s="65"/>
      <c r="HW137" s="65"/>
      <c r="HX137" s="65"/>
      <c r="HY137" s="65"/>
      <c r="HZ137" s="65"/>
      <c r="IA137" s="65"/>
      <c r="IB137" s="65"/>
      <c r="IC137" s="65"/>
      <c r="ID137" s="65"/>
      <c r="IE137" s="65"/>
      <c r="IF137" s="65"/>
      <c r="IG137" s="65"/>
      <c r="IH137" s="65"/>
      <c r="II137" s="65"/>
      <c r="IJ137" s="65"/>
      <c r="IK137" s="65"/>
      <c r="IL137" s="65"/>
      <c r="IM137" s="65"/>
      <c r="IN137" s="65"/>
      <c r="IO137" s="65"/>
      <c r="IP137" s="65"/>
      <c r="IQ137" s="65"/>
      <c r="IR137" s="65"/>
      <c r="IS137" s="65"/>
      <c r="IT137" s="65"/>
      <c r="IU137" s="65"/>
      <c r="IV137" s="65"/>
    </row>
    <row r="138" spans="1:256" s="21" customFormat="1" ht="31.5">
      <c r="A138" s="3"/>
      <c r="B138" s="39" t="s">
        <v>305</v>
      </c>
      <c r="C138" s="7">
        <v>119250</v>
      </c>
      <c r="D138" s="7"/>
      <c r="E138" s="7">
        <v>171300</v>
      </c>
      <c r="F138" s="7"/>
      <c r="G138" s="7"/>
      <c r="H138" s="7"/>
      <c r="I138" s="7"/>
      <c r="J138" s="7"/>
      <c r="K138" s="80">
        <f t="shared" si="16"/>
        <v>0</v>
      </c>
      <c r="L138" s="7"/>
      <c r="M138" s="7"/>
      <c r="N138" s="7"/>
      <c r="O138" s="7">
        <v>33550</v>
      </c>
      <c r="P138" s="7">
        <v>76000</v>
      </c>
      <c r="Q138" s="7"/>
      <c r="R138" s="7"/>
      <c r="S138" s="7">
        <v>15000</v>
      </c>
      <c r="T138" s="7"/>
      <c r="U138" s="7">
        <v>12000</v>
      </c>
      <c r="V138" s="7">
        <v>15000</v>
      </c>
      <c r="W138" s="7">
        <v>12000</v>
      </c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>
        <v>22000</v>
      </c>
      <c r="BP138" s="7"/>
      <c r="BQ138" s="7">
        <v>38000</v>
      </c>
      <c r="BR138" s="7">
        <v>22000</v>
      </c>
      <c r="BS138" s="7">
        <v>38000</v>
      </c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>
        <v>15000</v>
      </c>
      <c r="CJ138" s="7"/>
      <c r="CK138" s="7">
        <v>11000</v>
      </c>
      <c r="CL138" s="7">
        <v>15000</v>
      </c>
      <c r="CM138" s="7">
        <v>11000</v>
      </c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>
        <v>1000</v>
      </c>
      <c r="DB138" s="7"/>
      <c r="DC138" s="7">
        <v>1000</v>
      </c>
      <c r="DD138" s="7">
        <v>1000</v>
      </c>
      <c r="DE138" s="7">
        <v>1000</v>
      </c>
      <c r="DF138" s="7"/>
      <c r="DG138" s="7"/>
      <c r="DH138" s="7"/>
      <c r="DI138" s="7"/>
      <c r="DJ138" s="7"/>
      <c r="DK138" s="7"/>
      <c r="DL138" s="7"/>
      <c r="DM138" s="7"/>
      <c r="DN138" s="7"/>
      <c r="DO138" s="7">
        <v>3500</v>
      </c>
      <c r="DP138" s="7"/>
      <c r="DQ138" s="7">
        <v>4000</v>
      </c>
      <c r="DR138" s="7">
        <v>3500</v>
      </c>
      <c r="DS138" s="7">
        <v>4000</v>
      </c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>
        <v>1800</v>
      </c>
      <c r="FN138" s="7"/>
      <c r="FO138" s="7">
        <v>2000</v>
      </c>
      <c r="FP138" s="7">
        <v>1800</v>
      </c>
      <c r="FQ138" s="7">
        <v>2000</v>
      </c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>
        <v>13000</v>
      </c>
      <c r="GD138" s="7"/>
      <c r="GE138" s="7">
        <v>10000</v>
      </c>
      <c r="GF138" s="7">
        <v>13000</v>
      </c>
      <c r="GG138" s="7">
        <v>10000</v>
      </c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>
        <v>500</v>
      </c>
      <c r="GT138" s="7"/>
      <c r="GU138" s="7">
        <v>500</v>
      </c>
      <c r="GV138" s="7">
        <v>500</v>
      </c>
      <c r="GW138" s="7">
        <v>500</v>
      </c>
      <c r="GX138" s="7"/>
      <c r="GY138" s="7"/>
      <c r="GZ138" s="7"/>
      <c r="HA138" s="7"/>
      <c r="HB138" s="7"/>
      <c r="HC138" s="7"/>
      <c r="HD138" s="7"/>
      <c r="HE138" s="7"/>
      <c r="HF138" s="7"/>
      <c r="HG138" s="7">
        <v>100</v>
      </c>
      <c r="HH138" s="7"/>
      <c r="HI138" s="7"/>
      <c r="HJ138" s="7">
        <v>100</v>
      </c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>
        <v>200</v>
      </c>
      <c r="HX138" s="7"/>
      <c r="HY138" s="7">
        <v>200</v>
      </c>
      <c r="HZ138" s="7">
        <v>200</v>
      </c>
      <c r="IA138" s="7">
        <v>200</v>
      </c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>
        <v>12000</v>
      </c>
      <c r="IM138" s="7"/>
      <c r="IN138" s="7">
        <v>10000</v>
      </c>
      <c r="IO138" s="7">
        <v>12000</v>
      </c>
      <c r="IP138" s="7">
        <v>10000</v>
      </c>
      <c r="IQ138" s="7"/>
      <c r="IR138" s="7"/>
      <c r="IS138" s="7"/>
      <c r="IT138" s="7"/>
      <c r="IU138" s="7"/>
      <c r="IV138" s="7"/>
    </row>
    <row r="139" spans="1:256" s="21" customFormat="1" ht="32.25" customHeight="1">
      <c r="A139" s="3"/>
      <c r="B139" s="39" t="s">
        <v>306</v>
      </c>
      <c r="C139" s="7">
        <v>5842330</v>
      </c>
      <c r="D139" s="7"/>
      <c r="E139" s="7">
        <v>7497000</v>
      </c>
      <c r="F139" s="7"/>
      <c r="G139" s="7"/>
      <c r="H139" s="7"/>
      <c r="I139" s="7"/>
      <c r="J139" s="7"/>
      <c r="K139" s="80">
        <f t="shared" si="16"/>
        <v>0</v>
      </c>
      <c r="L139" s="7"/>
      <c r="M139" s="7"/>
      <c r="N139" s="7"/>
      <c r="O139" s="7">
        <v>80000</v>
      </c>
      <c r="P139" s="7">
        <v>84000</v>
      </c>
      <c r="Q139" s="7"/>
      <c r="R139" s="7"/>
      <c r="S139" s="7">
        <v>1000000</v>
      </c>
      <c r="T139" s="7"/>
      <c r="U139" s="7">
        <v>2238000</v>
      </c>
      <c r="V139" s="7">
        <v>1000000</v>
      </c>
      <c r="W139" s="7">
        <v>2238000</v>
      </c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>
        <v>1654400</v>
      </c>
      <c r="AX139" s="7"/>
      <c r="AY139" s="7">
        <v>1683000</v>
      </c>
      <c r="AZ139" s="7">
        <v>1654400</v>
      </c>
      <c r="BA139" s="7">
        <v>1683000</v>
      </c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>
        <v>240000</v>
      </c>
      <c r="BP139" s="7"/>
      <c r="BQ139" s="7">
        <v>240000</v>
      </c>
      <c r="BR139" s="7">
        <v>240000</v>
      </c>
      <c r="BS139" s="7">
        <v>240000</v>
      </c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>
        <v>562000</v>
      </c>
      <c r="CJ139" s="7"/>
      <c r="CK139" s="7">
        <v>860000</v>
      </c>
      <c r="CL139" s="7">
        <v>562000</v>
      </c>
      <c r="CM139" s="7">
        <v>860000</v>
      </c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>
        <v>111000</v>
      </c>
      <c r="DB139" s="7"/>
      <c r="DC139" s="7">
        <v>93000</v>
      </c>
      <c r="DD139" s="7">
        <v>111000</v>
      </c>
      <c r="DE139" s="7">
        <v>93000</v>
      </c>
      <c r="DF139" s="7"/>
      <c r="DG139" s="7"/>
      <c r="DH139" s="7"/>
      <c r="DI139" s="7"/>
      <c r="DJ139" s="7"/>
      <c r="DK139" s="7"/>
      <c r="DL139" s="7"/>
      <c r="DM139" s="7"/>
      <c r="DN139" s="7"/>
      <c r="DO139" s="7">
        <v>300000</v>
      </c>
      <c r="DP139" s="7"/>
      <c r="DQ139" s="7">
        <v>300000</v>
      </c>
      <c r="DR139" s="7">
        <v>300000</v>
      </c>
      <c r="DS139" s="7">
        <v>300000</v>
      </c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>
        <v>697000</v>
      </c>
      <c r="EV139" s="7"/>
      <c r="EW139" s="7">
        <v>750000</v>
      </c>
      <c r="EX139" s="7">
        <v>697000</v>
      </c>
      <c r="EY139" s="7">
        <v>750000</v>
      </c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>
        <v>110000</v>
      </c>
      <c r="FN139" s="7"/>
      <c r="FO139" s="7">
        <v>120000</v>
      </c>
      <c r="FP139" s="7">
        <v>110000</v>
      </c>
      <c r="FQ139" s="7">
        <v>120000</v>
      </c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>
        <v>65000</v>
      </c>
      <c r="GD139" s="7"/>
      <c r="GE139" s="7">
        <v>65000</v>
      </c>
      <c r="GF139" s="7">
        <v>65000</v>
      </c>
      <c r="GG139" s="7">
        <v>65000</v>
      </c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>
        <v>25000</v>
      </c>
      <c r="GT139" s="7"/>
      <c r="GU139" s="7">
        <v>25000</v>
      </c>
      <c r="GV139" s="7">
        <v>25000</v>
      </c>
      <c r="GW139" s="7">
        <v>25000</v>
      </c>
      <c r="GX139" s="7"/>
      <c r="GY139" s="7"/>
      <c r="GZ139" s="7"/>
      <c r="HA139" s="7"/>
      <c r="HB139" s="7"/>
      <c r="HC139" s="7"/>
      <c r="HD139" s="7"/>
      <c r="HE139" s="7"/>
      <c r="HF139" s="7"/>
      <c r="HG139" s="7">
        <v>25000</v>
      </c>
      <c r="HH139" s="7"/>
      <c r="HI139" s="7">
        <v>25000</v>
      </c>
      <c r="HJ139" s="7">
        <v>25000</v>
      </c>
      <c r="HK139" s="7">
        <v>25000</v>
      </c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>
        <v>350000</v>
      </c>
      <c r="HX139" s="7"/>
      <c r="HY139" s="7">
        <v>400000</v>
      </c>
      <c r="HZ139" s="7">
        <v>350000</v>
      </c>
      <c r="IA139" s="7">
        <v>400000</v>
      </c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>
        <v>14000</v>
      </c>
      <c r="IM139" s="7"/>
      <c r="IN139" s="7">
        <v>14000</v>
      </c>
      <c r="IO139" s="7">
        <v>14000</v>
      </c>
      <c r="IP139" s="7">
        <v>14000</v>
      </c>
      <c r="IQ139" s="7"/>
      <c r="IR139" s="7"/>
      <c r="IS139" s="7"/>
      <c r="IT139" s="7"/>
      <c r="IU139" s="7"/>
      <c r="IV139" s="7"/>
    </row>
    <row r="140" spans="1:256" s="21" customFormat="1" ht="46.5" customHeight="1">
      <c r="A140" s="3"/>
      <c r="B140" s="39" t="s">
        <v>307</v>
      </c>
      <c r="C140" s="7">
        <v>90000</v>
      </c>
      <c r="D140" s="7"/>
      <c r="E140" s="7">
        <v>90000</v>
      </c>
      <c r="F140" s="7"/>
      <c r="G140" s="7"/>
      <c r="H140" s="7"/>
      <c r="I140" s="7"/>
      <c r="J140" s="7"/>
      <c r="K140" s="80">
        <f t="shared" si="16"/>
        <v>0</v>
      </c>
      <c r="L140" s="7"/>
      <c r="M140" s="7"/>
      <c r="N140" s="7"/>
      <c r="O140" s="7">
        <v>6390</v>
      </c>
      <c r="P140" s="7">
        <v>6390</v>
      </c>
      <c r="Q140" s="7"/>
      <c r="R140" s="7"/>
      <c r="S140" s="7">
        <v>4500</v>
      </c>
      <c r="T140" s="7"/>
      <c r="U140" s="7">
        <v>4500</v>
      </c>
      <c r="V140" s="7">
        <v>4500</v>
      </c>
      <c r="W140" s="7">
        <v>4500</v>
      </c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>
        <v>9000</v>
      </c>
      <c r="AX140" s="7"/>
      <c r="AY140" s="7">
        <v>9000</v>
      </c>
      <c r="AZ140" s="7">
        <v>9000</v>
      </c>
      <c r="BA140" s="7">
        <v>9000</v>
      </c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>
        <v>7110</v>
      </c>
      <c r="BP140" s="7"/>
      <c r="BQ140" s="7">
        <v>7110</v>
      </c>
      <c r="BR140" s="7">
        <v>7110</v>
      </c>
      <c r="BS140" s="7">
        <v>7110</v>
      </c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>
        <v>4590</v>
      </c>
      <c r="CJ140" s="7"/>
      <c r="CK140" s="7">
        <v>4590</v>
      </c>
      <c r="CL140" s="7">
        <v>4590</v>
      </c>
      <c r="CM140" s="7">
        <v>4590</v>
      </c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>
        <v>2430</v>
      </c>
      <c r="DB140" s="7"/>
      <c r="DC140" s="7">
        <v>2430</v>
      </c>
      <c r="DD140" s="7">
        <v>2430</v>
      </c>
      <c r="DE140" s="7">
        <v>2430</v>
      </c>
      <c r="DF140" s="7"/>
      <c r="DG140" s="7"/>
      <c r="DH140" s="7"/>
      <c r="DI140" s="7"/>
      <c r="DJ140" s="7"/>
      <c r="DK140" s="7"/>
      <c r="DL140" s="7"/>
      <c r="DM140" s="7"/>
      <c r="DN140" s="7"/>
      <c r="DO140" s="7">
        <v>3870</v>
      </c>
      <c r="DP140" s="7"/>
      <c r="DQ140" s="7">
        <v>3870</v>
      </c>
      <c r="DR140" s="7">
        <v>3870</v>
      </c>
      <c r="DS140" s="7">
        <v>3870</v>
      </c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>
        <v>1350</v>
      </c>
      <c r="EH140" s="7"/>
      <c r="EI140" s="7">
        <v>1350</v>
      </c>
      <c r="EJ140" s="7">
        <v>1350</v>
      </c>
      <c r="EK140" s="7">
        <v>1350</v>
      </c>
      <c r="EL140" s="7"/>
      <c r="EM140" s="7"/>
      <c r="EN140" s="7"/>
      <c r="EO140" s="7"/>
      <c r="EP140" s="7"/>
      <c r="EQ140" s="7"/>
      <c r="ER140" s="7"/>
      <c r="ES140" s="7"/>
      <c r="ET140" s="7"/>
      <c r="EU140" s="7">
        <v>6930</v>
      </c>
      <c r="EV140" s="7"/>
      <c r="EW140" s="7">
        <v>6930</v>
      </c>
      <c r="EX140" s="7">
        <v>6930</v>
      </c>
      <c r="EY140" s="7">
        <v>6930</v>
      </c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>
        <v>4500</v>
      </c>
      <c r="FN140" s="7"/>
      <c r="FO140" s="7">
        <v>4500</v>
      </c>
      <c r="FP140" s="7">
        <v>4500</v>
      </c>
      <c r="FQ140" s="7">
        <v>4500</v>
      </c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>
        <v>720</v>
      </c>
      <c r="GD140" s="7"/>
      <c r="GE140" s="7">
        <v>720</v>
      </c>
      <c r="GF140" s="7">
        <v>720</v>
      </c>
      <c r="GG140" s="7">
        <v>720</v>
      </c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>
        <v>3420</v>
      </c>
      <c r="GT140" s="7"/>
      <c r="GU140" s="7">
        <v>3420</v>
      </c>
      <c r="GV140" s="7">
        <v>3420</v>
      </c>
      <c r="GW140" s="7">
        <v>3420</v>
      </c>
      <c r="GX140" s="7"/>
      <c r="GY140" s="7"/>
      <c r="GZ140" s="7"/>
      <c r="HA140" s="7"/>
      <c r="HB140" s="7"/>
      <c r="HC140" s="7"/>
      <c r="HD140" s="7"/>
      <c r="HE140" s="7"/>
      <c r="HF140" s="7"/>
      <c r="HG140" s="7">
        <v>5400</v>
      </c>
      <c r="HH140" s="7"/>
      <c r="HI140" s="7">
        <v>5400</v>
      </c>
      <c r="HJ140" s="7">
        <v>5400</v>
      </c>
      <c r="HK140" s="7">
        <v>5400</v>
      </c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>
        <v>6120</v>
      </c>
      <c r="HX140" s="7"/>
      <c r="HY140" s="7">
        <v>6120</v>
      </c>
      <c r="HZ140" s="7">
        <v>6120</v>
      </c>
      <c r="IA140" s="7">
        <v>6120</v>
      </c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>
        <v>5580</v>
      </c>
      <c r="IM140" s="7"/>
      <c r="IN140" s="7">
        <v>5580</v>
      </c>
      <c r="IO140" s="7">
        <v>5580</v>
      </c>
      <c r="IP140" s="7">
        <v>5580</v>
      </c>
      <c r="IQ140" s="7"/>
      <c r="IR140" s="7"/>
      <c r="IS140" s="7"/>
      <c r="IT140" s="7"/>
      <c r="IU140" s="7"/>
      <c r="IV140" s="7"/>
    </row>
    <row r="141" spans="1:256" s="21" customFormat="1" ht="31.5">
      <c r="A141" s="3"/>
      <c r="B141" s="39" t="s">
        <v>308</v>
      </c>
      <c r="C141" s="7">
        <v>40000</v>
      </c>
      <c r="D141" s="7"/>
      <c r="E141" s="7">
        <v>824663</v>
      </c>
      <c r="F141" s="7"/>
      <c r="G141" s="7"/>
      <c r="H141" s="7"/>
      <c r="I141" s="7"/>
      <c r="J141" s="7"/>
      <c r="K141" s="80">
        <f t="shared" si="16"/>
        <v>0</v>
      </c>
      <c r="L141" s="7">
        <v>40000</v>
      </c>
      <c r="M141" s="7">
        <v>40000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>
        <v>20000</v>
      </c>
      <c r="AZ141" s="7"/>
      <c r="BA141" s="7">
        <v>20000</v>
      </c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>
        <v>764663</v>
      </c>
      <c r="BR141" s="7"/>
      <c r="BS141" s="7">
        <v>764663</v>
      </c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21" customFormat="1" ht="31.5">
      <c r="A142" s="3"/>
      <c r="B142" s="55" t="s">
        <v>309</v>
      </c>
      <c r="C142" s="7">
        <v>4934274</v>
      </c>
      <c r="D142" s="7"/>
      <c r="E142" s="7">
        <v>5024330</v>
      </c>
      <c r="F142" s="7"/>
      <c r="G142" s="7"/>
      <c r="H142" s="7"/>
      <c r="I142" s="7">
        <v>1927451</v>
      </c>
      <c r="J142" s="7">
        <v>1982521</v>
      </c>
      <c r="K142" s="80">
        <f t="shared" si="16"/>
        <v>55070</v>
      </c>
      <c r="L142" s="7">
        <v>192745</v>
      </c>
      <c r="M142" s="7">
        <v>123908</v>
      </c>
      <c r="N142" s="7"/>
      <c r="O142" s="7">
        <v>440560</v>
      </c>
      <c r="P142" s="7">
        <v>503080</v>
      </c>
      <c r="Q142" s="7"/>
      <c r="R142" s="7"/>
      <c r="S142" s="7">
        <v>27535</v>
      </c>
      <c r="T142" s="7"/>
      <c r="U142" s="7">
        <v>27535</v>
      </c>
      <c r="V142" s="7">
        <v>27535</v>
      </c>
      <c r="W142" s="7">
        <v>27535</v>
      </c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>
        <v>605770</v>
      </c>
      <c r="AX142" s="7"/>
      <c r="AY142" s="7">
        <v>371723</v>
      </c>
      <c r="AZ142" s="7">
        <v>605770</v>
      </c>
      <c r="BA142" s="7">
        <v>371723</v>
      </c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>
        <v>137675</v>
      </c>
      <c r="BP142" s="7"/>
      <c r="BQ142" s="7">
        <v>302885</v>
      </c>
      <c r="BR142" s="7">
        <v>137675</v>
      </c>
      <c r="BS142" s="7">
        <v>302885</v>
      </c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>
        <v>495630</v>
      </c>
      <c r="CJ142" s="7"/>
      <c r="CK142" s="7">
        <v>605770</v>
      </c>
      <c r="CL142" s="7">
        <v>495630</v>
      </c>
      <c r="CM142" s="7">
        <v>605770</v>
      </c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>
        <v>13768</v>
      </c>
      <c r="DB142" s="7"/>
      <c r="DC142" s="7"/>
      <c r="DD142" s="7">
        <v>13768</v>
      </c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>
        <v>38549</v>
      </c>
      <c r="DP142" s="7"/>
      <c r="DQ142" s="7">
        <v>27535</v>
      </c>
      <c r="DR142" s="7">
        <v>38549</v>
      </c>
      <c r="DS142" s="7">
        <v>27535</v>
      </c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>
        <v>55070</v>
      </c>
      <c r="EH142" s="7"/>
      <c r="EI142" s="7">
        <v>27535</v>
      </c>
      <c r="EJ142" s="7">
        <v>55070</v>
      </c>
      <c r="EK142" s="7">
        <v>27535</v>
      </c>
      <c r="EL142" s="7"/>
      <c r="EM142" s="7"/>
      <c r="EN142" s="7"/>
      <c r="EO142" s="7"/>
      <c r="EP142" s="7"/>
      <c r="EQ142" s="7"/>
      <c r="ER142" s="7"/>
      <c r="ES142" s="7"/>
      <c r="ET142" s="7"/>
      <c r="EU142" s="7">
        <v>99126</v>
      </c>
      <c r="EV142" s="7"/>
      <c r="EW142" s="7">
        <v>88112</v>
      </c>
      <c r="EX142" s="7">
        <v>99126</v>
      </c>
      <c r="EY142" s="7">
        <v>88112</v>
      </c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>
        <v>82605</v>
      </c>
      <c r="FN142" s="7"/>
      <c r="FO142" s="7">
        <v>173471</v>
      </c>
      <c r="FP142" s="7">
        <v>82605</v>
      </c>
      <c r="FQ142" s="7">
        <v>173471</v>
      </c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>
        <v>27535</v>
      </c>
      <c r="GD142" s="7"/>
      <c r="GE142" s="7">
        <v>27535</v>
      </c>
      <c r="GF142" s="7">
        <v>27535</v>
      </c>
      <c r="GG142" s="7">
        <v>27535</v>
      </c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>
        <v>27535</v>
      </c>
      <c r="GT142" s="7"/>
      <c r="GU142" s="7">
        <v>19274</v>
      </c>
      <c r="GV142" s="7">
        <v>27535</v>
      </c>
      <c r="GW142" s="7">
        <v>19274</v>
      </c>
      <c r="GX142" s="7"/>
      <c r="GY142" s="7"/>
      <c r="GZ142" s="7"/>
      <c r="HA142" s="7"/>
      <c r="HB142" s="7"/>
      <c r="HC142" s="7"/>
      <c r="HD142" s="7"/>
      <c r="HE142" s="7"/>
      <c r="HF142" s="7"/>
      <c r="HG142" s="7">
        <v>41302</v>
      </c>
      <c r="HH142" s="7"/>
      <c r="HI142" s="7">
        <v>60577</v>
      </c>
      <c r="HJ142" s="7">
        <v>41302</v>
      </c>
      <c r="HK142" s="7">
        <v>60577</v>
      </c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>
        <v>137675</v>
      </c>
      <c r="HX142" s="7"/>
      <c r="HY142" s="7">
        <v>123908</v>
      </c>
      <c r="HZ142" s="7">
        <v>137675</v>
      </c>
      <c r="IA142" s="7">
        <v>123908</v>
      </c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>
        <v>13768</v>
      </c>
      <c r="IM142" s="7"/>
      <c r="IN142" s="7">
        <v>13768</v>
      </c>
      <c r="IO142" s="7">
        <v>13768</v>
      </c>
      <c r="IP142" s="7">
        <v>13768</v>
      </c>
      <c r="IQ142" s="7"/>
      <c r="IR142" s="7"/>
      <c r="IS142" s="7"/>
      <c r="IT142" s="7"/>
      <c r="IU142" s="7"/>
      <c r="IV142" s="7"/>
    </row>
    <row r="143" spans="1:256" s="21" customFormat="1" ht="31.5">
      <c r="A143" s="3"/>
      <c r="B143" s="39" t="s">
        <v>310</v>
      </c>
      <c r="C143" s="7">
        <v>13140500</v>
      </c>
      <c r="D143" s="7"/>
      <c r="E143" s="7">
        <v>12557000</v>
      </c>
      <c r="F143" s="7"/>
      <c r="G143" s="7"/>
      <c r="H143" s="7"/>
      <c r="I143" s="7"/>
      <c r="J143" s="7"/>
      <c r="K143" s="80">
        <f t="shared" si="16"/>
        <v>0</v>
      </c>
      <c r="L143" s="7"/>
      <c r="M143" s="7"/>
      <c r="N143" s="7"/>
      <c r="O143" s="7"/>
      <c r="P143" s="7"/>
      <c r="Q143" s="7"/>
      <c r="R143" s="7"/>
      <c r="S143" s="7">
        <v>1964530</v>
      </c>
      <c r="T143" s="7"/>
      <c r="U143" s="7">
        <v>1887642</v>
      </c>
      <c r="V143" s="7"/>
      <c r="W143" s="7"/>
      <c r="X143" s="7">
        <f>SUM(Z143:AT143)</f>
        <v>3647002</v>
      </c>
      <c r="Y143" s="7">
        <f>AA143+AC143+AE143+AG143+AI143+AK143+AM143+AO143+AQ143+AS143+AV143</f>
        <v>1887642</v>
      </c>
      <c r="Z143" s="7">
        <v>213536</v>
      </c>
      <c r="AA143" s="7">
        <v>205170</v>
      </c>
      <c r="AB143" s="7">
        <v>85414</v>
      </c>
      <c r="AC143" s="7">
        <v>82094</v>
      </c>
      <c r="AD143" s="7">
        <v>213536</v>
      </c>
      <c r="AE143" s="7">
        <v>205170</v>
      </c>
      <c r="AF143" s="7">
        <v>213536</v>
      </c>
      <c r="AG143" s="7">
        <v>205170</v>
      </c>
      <c r="AH143" s="7">
        <v>213536</v>
      </c>
      <c r="AI143" s="7">
        <v>205170</v>
      </c>
      <c r="AJ143" s="7">
        <v>85414</v>
      </c>
      <c r="AK143" s="7">
        <v>82094</v>
      </c>
      <c r="AL143" s="7">
        <v>213536</v>
      </c>
      <c r="AM143" s="7">
        <v>205170</v>
      </c>
      <c r="AN143" s="7">
        <v>213536</v>
      </c>
      <c r="AO143" s="7">
        <v>205170</v>
      </c>
      <c r="AP143" s="7">
        <v>213536</v>
      </c>
      <c r="AQ143" s="7">
        <v>205170</v>
      </c>
      <c r="AR143" s="7">
        <v>85414</v>
      </c>
      <c r="AS143" s="7">
        <v>82094</v>
      </c>
      <c r="AT143" s="7">
        <v>213536</v>
      </c>
      <c r="AU143" s="7"/>
      <c r="AV143" s="7">
        <v>205170</v>
      </c>
      <c r="AW143" s="7">
        <v>1153094</v>
      </c>
      <c r="AX143" s="7"/>
      <c r="AY143" s="7">
        <v>1107944</v>
      </c>
      <c r="AZ143" s="7"/>
      <c r="BA143" s="7"/>
      <c r="BB143" s="7">
        <f>SUM(BD143:BL143)</f>
        <v>1850698</v>
      </c>
      <c r="BC143" s="7">
        <f>BG143+BI143+BK143+BN143</f>
        <v>1107944</v>
      </c>
      <c r="BD143" s="7"/>
      <c r="BE143" s="7"/>
      <c r="BF143" s="7">
        <v>213536</v>
      </c>
      <c r="BG143" s="7">
        <v>205170</v>
      </c>
      <c r="BH143" s="7">
        <v>427072</v>
      </c>
      <c r="BI143" s="7">
        <v>410340</v>
      </c>
      <c r="BJ143" s="7">
        <v>85414</v>
      </c>
      <c r="BK143" s="7">
        <v>82094</v>
      </c>
      <c r="BL143" s="7">
        <v>427072</v>
      </c>
      <c r="BM143" s="7"/>
      <c r="BN143" s="7">
        <v>410340</v>
      </c>
      <c r="BO143" s="7">
        <v>939558</v>
      </c>
      <c r="BP143" s="7"/>
      <c r="BQ143" s="7">
        <v>902774</v>
      </c>
      <c r="BR143" s="7"/>
      <c r="BS143" s="7"/>
      <c r="BT143" s="7">
        <f>SUM(BV143:CF143)</f>
        <v>1842332</v>
      </c>
      <c r="BU143" s="7">
        <f>BW143+BY143+CA143+CC143+CE143</f>
        <v>902774</v>
      </c>
      <c r="BV143" s="7">
        <v>213536</v>
      </c>
      <c r="BW143" s="7">
        <v>205170</v>
      </c>
      <c r="BX143" s="7">
        <v>213536</v>
      </c>
      <c r="BY143" s="7">
        <v>205170</v>
      </c>
      <c r="BZ143" s="7">
        <v>213536</v>
      </c>
      <c r="CA143" s="7">
        <v>205170</v>
      </c>
      <c r="CB143" s="7">
        <v>213536</v>
      </c>
      <c r="CC143" s="7">
        <v>205170</v>
      </c>
      <c r="CD143" s="7">
        <v>85414</v>
      </c>
      <c r="CE143" s="7">
        <v>82094</v>
      </c>
      <c r="CF143" s="7"/>
      <c r="CG143" s="7"/>
      <c r="CH143" s="7"/>
      <c r="CI143" s="7">
        <v>811436</v>
      </c>
      <c r="CJ143" s="7"/>
      <c r="CK143" s="7">
        <v>779698</v>
      </c>
      <c r="CL143" s="7"/>
      <c r="CM143" s="7"/>
      <c r="CN143" s="7">
        <f>SUM(CP143:CX143)</f>
        <v>1591134</v>
      </c>
      <c r="CO143" s="7">
        <f>CQ143+CS143+CU143+CW143</f>
        <v>779698</v>
      </c>
      <c r="CP143" s="7">
        <v>85414</v>
      </c>
      <c r="CQ143" s="7">
        <v>82094</v>
      </c>
      <c r="CR143" s="7">
        <v>85414</v>
      </c>
      <c r="CS143" s="7">
        <v>82094</v>
      </c>
      <c r="CT143" s="7">
        <v>213536</v>
      </c>
      <c r="CU143" s="7">
        <v>205170</v>
      </c>
      <c r="CV143" s="7">
        <v>427072</v>
      </c>
      <c r="CW143" s="7">
        <v>410340</v>
      </c>
      <c r="CX143" s="7"/>
      <c r="CY143" s="7"/>
      <c r="CZ143" s="7"/>
      <c r="DA143" s="7">
        <v>384364</v>
      </c>
      <c r="DB143" s="7"/>
      <c r="DC143" s="7">
        <v>369356</v>
      </c>
      <c r="DD143" s="7"/>
      <c r="DE143" s="7"/>
      <c r="DF143" s="7">
        <f>SUM(DH143:DL143)</f>
        <v>671627</v>
      </c>
      <c r="DG143" s="7">
        <f>DI143+DK143+DN143</f>
        <v>369356</v>
      </c>
      <c r="DH143" s="7">
        <v>213536</v>
      </c>
      <c r="DI143" s="7">
        <v>205170</v>
      </c>
      <c r="DJ143" s="7">
        <v>85414</v>
      </c>
      <c r="DK143" s="7">
        <v>82093</v>
      </c>
      <c r="DL143" s="7">
        <v>85414</v>
      </c>
      <c r="DM143" s="7"/>
      <c r="DN143" s="7">
        <v>82093</v>
      </c>
      <c r="DO143" s="7">
        <v>555192</v>
      </c>
      <c r="DP143" s="7"/>
      <c r="DQ143" s="7">
        <v>533546</v>
      </c>
      <c r="DR143" s="7"/>
      <c r="DS143" s="7"/>
      <c r="DT143" s="7">
        <f>SUM(DV143:ED143)</f>
        <v>1006644</v>
      </c>
      <c r="DU143" s="7">
        <f>DW143+DY143+EA143+EC143+EF143</f>
        <v>533546</v>
      </c>
      <c r="DV143" s="7">
        <v>213536</v>
      </c>
      <c r="DW143" s="7">
        <v>205170</v>
      </c>
      <c r="DX143" s="7">
        <v>85414</v>
      </c>
      <c r="DY143" s="7">
        <v>82094</v>
      </c>
      <c r="DZ143" s="7">
        <v>85414</v>
      </c>
      <c r="EA143" s="7">
        <v>82094</v>
      </c>
      <c r="EB143" s="7">
        <v>85414</v>
      </c>
      <c r="EC143" s="7">
        <v>82094</v>
      </c>
      <c r="ED143" s="7">
        <v>85414</v>
      </c>
      <c r="EE143" s="7"/>
      <c r="EF143" s="7">
        <v>82094</v>
      </c>
      <c r="EG143" s="7">
        <v>170828</v>
      </c>
      <c r="EH143" s="7"/>
      <c r="EI143" s="7">
        <v>164188</v>
      </c>
      <c r="EJ143" s="7"/>
      <c r="EK143" s="7"/>
      <c r="EL143" s="7">
        <f>SUM(EN143:ER143)</f>
        <v>335016</v>
      </c>
      <c r="EM143" s="7">
        <f>EO143+EQ143</f>
        <v>164188</v>
      </c>
      <c r="EN143" s="7">
        <v>85414</v>
      </c>
      <c r="EO143" s="7">
        <v>82094</v>
      </c>
      <c r="EP143" s="7">
        <v>85414</v>
      </c>
      <c r="EQ143" s="7">
        <v>82094</v>
      </c>
      <c r="ER143" s="7"/>
      <c r="ES143" s="7"/>
      <c r="ET143" s="7"/>
      <c r="EU143" s="7">
        <v>597900</v>
      </c>
      <c r="EV143" s="7"/>
      <c r="EW143" s="7">
        <v>574528</v>
      </c>
      <c r="EX143" s="7"/>
      <c r="EY143" s="7"/>
      <c r="EZ143" s="7">
        <f>SUM(FB143:FJ143)</f>
        <v>1172428</v>
      </c>
      <c r="FA143" s="7">
        <f>FC143+FE143+FG143+FI143</f>
        <v>574528</v>
      </c>
      <c r="FB143" s="7">
        <v>85414</v>
      </c>
      <c r="FC143" s="7">
        <v>82094</v>
      </c>
      <c r="FD143" s="7">
        <v>85414</v>
      </c>
      <c r="FE143" s="7">
        <v>82094</v>
      </c>
      <c r="FF143" s="7">
        <v>213536</v>
      </c>
      <c r="FG143" s="7">
        <v>205170</v>
      </c>
      <c r="FH143" s="7">
        <v>213536</v>
      </c>
      <c r="FI143" s="7">
        <v>205170</v>
      </c>
      <c r="FJ143" s="7"/>
      <c r="FK143" s="7"/>
      <c r="FL143" s="7"/>
      <c r="FM143" s="7">
        <v>640608</v>
      </c>
      <c r="FN143" s="7"/>
      <c r="FO143" s="7">
        <v>615510</v>
      </c>
      <c r="FP143" s="7"/>
      <c r="FQ143" s="7"/>
      <c r="FR143" s="7">
        <f>SUM(FT143:FZ143)</f>
        <v>1256118</v>
      </c>
      <c r="FS143" s="7">
        <f>FU143+FW143+FY143</f>
        <v>615510</v>
      </c>
      <c r="FT143" s="7">
        <v>213536</v>
      </c>
      <c r="FU143" s="7">
        <v>205170</v>
      </c>
      <c r="FV143" s="7">
        <v>213536</v>
      </c>
      <c r="FW143" s="7">
        <v>205170</v>
      </c>
      <c r="FX143" s="7">
        <v>213536</v>
      </c>
      <c r="FY143" s="7">
        <v>205170</v>
      </c>
      <c r="FZ143" s="7"/>
      <c r="GA143" s="7"/>
      <c r="GB143" s="7"/>
      <c r="GC143" s="7">
        <v>328350</v>
      </c>
      <c r="GD143" s="7"/>
      <c r="GE143" s="7">
        <v>451452</v>
      </c>
      <c r="GF143" s="7"/>
      <c r="GG143" s="7"/>
      <c r="GH143" s="7">
        <f>SUM(GJ143:GP143)</f>
        <v>574632</v>
      </c>
      <c r="GI143" s="7">
        <f>GK143+GM143+GO143+GR143</f>
        <v>451452</v>
      </c>
      <c r="GJ143" s="7">
        <v>85414</v>
      </c>
      <c r="GK143" s="7">
        <v>82094</v>
      </c>
      <c r="GL143" s="7">
        <v>85414</v>
      </c>
      <c r="GM143" s="7">
        <v>82094</v>
      </c>
      <c r="GN143" s="7">
        <v>85414</v>
      </c>
      <c r="GO143" s="7">
        <v>82094</v>
      </c>
      <c r="GP143" s="7">
        <v>72108</v>
      </c>
      <c r="GQ143" s="7"/>
      <c r="GR143" s="7">
        <v>205170</v>
      </c>
      <c r="GS143" s="7">
        <v>512486</v>
      </c>
      <c r="GT143" s="7"/>
      <c r="GU143" s="7">
        <v>492434</v>
      </c>
      <c r="GV143" s="7"/>
      <c r="GW143" s="7"/>
      <c r="GX143" s="7">
        <f>SUM(GZ143:HD143)</f>
        <v>799750</v>
      </c>
      <c r="GY143" s="7">
        <f>HA143+HC143+HF143</f>
        <v>492434</v>
      </c>
      <c r="GZ143" s="7">
        <v>85414</v>
      </c>
      <c r="HA143" s="7">
        <v>82094</v>
      </c>
      <c r="HB143" s="7">
        <v>213536</v>
      </c>
      <c r="HC143" s="7">
        <v>205170</v>
      </c>
      <c r="HD143" s="7">
        <v>213536</v>
      </c>
      <c r="HE143" s="7"/>
      <c r="HF143" s="7">
        <v>205170</v>
      </c>
      <c r="HG143" s="7">
        <v>854144</v>
      </c>
      <c r="HH143" s="7"/>
      <c r="HI143" s="7">
        <v>820680</v>
      </c>
      <c r="HJ143" s="7"/>
      <c r="HK143" s="7"/>
      <c r="HL143" s="7">
        <f>SUM(HN143:HT143)</f>
        <v>1469654</v>
      </c>
      <c r="HM143" s="7">
        <f>HO143+HQ143+HS143+HV143</f>
        <v>820680</v>
      </c>
      <c r="HN143" s="7">
        <v>213536</v>
      </c>
      <c r="HO143" s="7">
        <v>205170</v>
      </c>
      <c r="HP143" s="7">
        <v>213536</v>
      </c>
      <c r="HQ143" s="7">
        <v>205170</v>
      </c>
      <c r="HR143" s="7">
        <v>213536</v>
      </c>
      <c r="HS143" s="7">
        <v>205170</v>
      </c>
      <c r="HT143" s="7">
        <v>213536</v>
      </c>
      <c r="HU143" s="7"/>
      <c r="HV143" s="7">
        <v>205170</v>
      </c>
      <c r="HW143" s="7">
        <v>427072</v>
      </c>
      <c r="HX143" s="7"/>
      <c r="HY143" s="7">
        <v>410340</v>
      </c>
      <c r="HZ143" s="7"/>
      <c r="IA143" s="7"/>
      <c r="IB143" s="7">
        <f>SUM(ID143:IH143)</f>
        <v>632242</v>
      </c>
      <c r="IC143" s="7">
        <f>IG143+IK143</f>
        <v>410340</v>
      </c>
      <c r="ID143" s="7"/>
      <c r="IE143" s="7"/>
      <c r="IF143" s="7">
        <v>213536</v>
      </c>
      <c r="IG143" s="7">
        <v>205170</v>
      </c>
      <c r="IH143" s="7">
        <v>213536</v>
      </c>
      <c r="II143" s="7"/>
      <c r="IJ143" s="7"/>
      <c r="IK143" s="7">
        <v>205170</v>
      </c>
      <c r="IL143" s="7">
        <v>640608</v>
      </c>
      <c r="IM143" s="7"/>
      <c r="IN143" s="7">
        <v>615510</v>
      </c>
      <c r="IO143" s="7"/>
      <c r="IP143" s="7"/>
      <c r="IQ143" s="7">
        <f>SUM(#REF!)</f>
        <v>1050948</v>
      </c>
      <c r="IR143" s="7">
        <f>IT143+IV143+#REF!</f>
        <v>615510</v>
      </c>
      <c r="IS143" s="7">
        <v>213536</v>
      </c>
      <c r="IT143" s="7">
        <v>205170</v>
      </c>
      <c r="IU143" s="7">
        <v>213536</v>
      </c>
      <c r="IV143" s="7">
        <v>205170</v>
      </c>
    </row>
    <row r="144" spans="1:256" s="21" customFormat="1" ht="48" customHeight="1">
      <c r="A144" s="3"/>
      <c r="B144" s="39" t="s">
        <v>311</v>
      </c>
      <c r="C144" s="7">
        <v>126700</v>
      </c>
      <c r="D144" s="7"/>
      <c r="E144" s="7">
        <v>142000</v>
      </c>
      <c r="F144" s="7"/>
      <c r="G144" s="7"/>
      <c r="H144" s="7"/>
      <c r="I144" s="7">
        <v>53972</v>
      </c>
      <c r="J144" s="7">
        <v>60470</v>
      </c>
      <c r="K144" s="80">
        <f t="shared" si="16"/>
        <v>6498</v>
      </c>
      <c r="L144" s="7">
        <v>19088</v>
      </c>
      <c r="M144" s="7">
        <v>21390</v>
      </c>
      <c r="N144" s="7"/>
      <c r="O144" s="7">
        <v>6801</v>
      </c>
      <c r="P144" s="7">
        <v>7630</v>
      </c>
      <c r="Q144" s="7"/>
      <c r="R144" s="7"/>
      <c r="S144" s="7">
        <v>3510</v>
      </c>
      <c r="T144" s="7"/>
      <c r="U144" s="7">
        <v>3940</v>
      </c>
      <c r="V144" s="7">
        <v>3510</v>
      </c>
      <c r="W144" s="7">
        <v>3940</v>
      </c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>
        <v>6472</v>
      </c>
      <c r="AX144" s="7"/>
      <c r="AY144" s="7">
        <v>7255</v>
      </c>
      <c r="AZ144" s="7">
        <v>6472</v>
      </c>
      <c r="BA144" s="7">
        <v>7255</v>
      </c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>
        <v>4607</v>
      </c>
      <c r="BP144" s="7"/>
      <c r="BQ144" s="7">
        <v>5165</v>
      </c>
      <c r="BR144" s="7">
        <v>4607</v>
      </c>
      <c r="BS144" s="7">
        <v>5165</v>
      </c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>
        <v>6143</v>
      </c>
      <c r="CJ144" s="7"/>
      <c r="CK144" s="7">
        <v>6890</v>
      </c>
      <c r="CL144" s="7">
        <v>6143</v>
      </c>
      <c r="CM144" s="7">
        <v>6890</v>
      </c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>
        <v>1426</v>
      </c>
      <c r="DB144" s="7"/>
      <c r="DC144" s="7">
        <v>1600</v>
      </c>
      <c r="DD144" s="7">
        <v>1426</v>
      </c>
      <c r="DE144" s="7">
        <v>1600</v>
      </c>
      <c r="DF144" s="7"/>
      <c r="DG144" s="7"/>
      <c r="DH144" s="7"/>
      <c r="DI144" s="7"/>
      <c r="DJ144" s="7"/>
      <c r="DK144" s="7"/>
      <c r="DL144" s="7"/>
      <c r="DM144" s="7"/>
      <c r="DN144" s="7"/>
      <c r="DO144" s="7">
        <v>1865</v>
      </c>
      <c r="DP144" s="7"/>
      <c r="DQ144" s="7">
        <v>2090</v>
      </c>
      <c r="DR144" s="7">
        <v>1865</v>
      </c>
      <c r="DS144" s="7">
        <v>2090</v>
      </c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>
        <v>987</v>
      </c>
      <c r="EH144" s="7"/>
      <c r="EI144" s="7">
        <v>1110</v>
      </c>
      <c r="EJ144" s="7">
        <v>987</v>
      </c>
      <c r="EK144" s="7">
        <v>1110</v>
      </c>
      <c r="EL144" s="7"/>
      <c r="EM144" s="7"/>
      <c r="EN144" s="7"/>
      <c r="EO144" s="7"/>
      <c r="EP144" s="7"/>
      <c r="EQ144" s="7"/>
      <c r="ER144" s="7"/>
      <c r="ES144" s="7"/>
      <c r="ET144" s="7"/>
      <c r="EU144" s="7">
        <v>2962</v>
      </c>
      <c r="EV144" s="7"/>
      <c r="EW144" s="7">
        <v>3320</v>
      </c>
      <c r="EX144" s="7">
        <v>2962</v>
      </c>
      <c r="EY144" s="7">
        <v>3320</v>
      </c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>
        <v>2852</v>
      </c>
      <c r="FN144" s="7"/>
      <c r="FO144" s="7">
        <v>3160</v>
      </c>
      <c r="FP144" s="7">
        <v>2852</v>
      </c>
      <c r="FQ144" s="7">
        <v>3160</v>
      </c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>
        <v>1536</v>
      </c>
      <c r="GD144" s="7"/>
      <c r="GE144" s="7">
        <v>1725</v>
      </c>
      <c r="GF144" s="7">
        <v>1536</v>
      </c>
      <c r="GG144" s="7">
        <v>1725</v>
      </c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>
        <v>1316</v>
      </c>
      <c r="GT144" s="7"/>
      <c r="GU144" s="7">
        <v>1480</v>
      </c>
      <c r="GV144" s="7">
        <v>1316</v>
      </c>
      <c r="GW144" s="7">
        <v>1480</v>
      </c>
      <c r="GX144" s="7"/>
      <c r="GY144" s="7"/>
      <c r="GZ144" s="7"/>
      <c r="HA144" s="7"/>
      <c r="HB144" s="7"/>
      <c r="HC144" s="7"/>
      <c r="HD144" s="7"/>
      <c r="HE144" s="7"/>
      <c r="HF144" s="7"/>
      <c r="HG144" s="7">
        <v>1974</v>
      </c>
      <c r="HH144" s="7"/>
      <c r="HI144" s="7">
        <v>2220</v>
      </c>
      <c r="HJ144" s="7">
        <v>1974</v>
      </c>
      <c r="HK144" s="7">
        <v>2220</v>
      </c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>
        <v>2742</v>
      </c>
      <c r="HX144" s="7"/>
      <c r="HY144" s="7">
        <v>3080</v>
      </c>
      <c r="HZ144" s="7">
        <v>2742</v>
      </c>
      <c r="IA144" s="7">
        <v>3080</v>
      </c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>
        <v>1645</v>
      </c>
      <c r="IM144" s="7"/>
      <c r="IN144" s="7">
        <v>1850</v>
      </c>
      <c r="IO144" s="7">
        <v>1645</v>
      </c>
      <c r="IP144" s="7">
        <v>1850</v>
      </c>
      <c r="IQ144" s="7"/>
      <c r="IR144" s="7"/>
      <c r="IS144" s="7"/>
      <c r="IT144" s="7"/>
      <c r="IU144" s="7"/>
      <c r="IV144" s="7"/>
    </row>
    <row r="145" spans="1:256" s="21" customFormat="1" ht="31.5">
      <c r="A145" s="3"/>
      <c r="B145" s="39" t="s">
        <v>312</v>
      </c>
      <c r="C145" s="7">
        <v>82614986</v>
      </c>
      <c r="D145" s="7"/>
      <c r="E145" s="7">
        <v>86039200</v>
      </c>
      <c r="F145" s="7"/>
      <c r="G145" s="7"/>
      <c r="H145" s="7"/>
      <c r="I145" s="7">
        <v>32517441</v>
      </c>
      <c r="J145" s="7">
        <v>32177605</v>
      </c>
      <c r="K145" s="80">
        <f t="shared" si="16"/>
        <v>-339836</v>
      </c>
      <c r="L145" s="7">
        <v>9695583</v>
      </c>
      <c r="M145" s="7">
        <v>9365725</v>
      </c>
      <c r="N145" s="7"/>
      <c r="O145" s="7">
        <v>4046627</v>
      </c>
      <c r="P145" s="7">
        <v>5014159</v>
      </c>
      <c r="Q145" s="7"/>
      <c r="R145" s="7"/>
      <c r="S145" s="7">
        <v>1877006</v>
      </c>
      <c r="T145" s="7"/>
      <c r="U145" s="7">
        <v>2116593</v>
      </c>
      <c r="V145" s="7">
        <v>1877006</v>
      </c>
      <c r="W145" s="7">
        <v>2116593</v>
      </c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>
        <v>4324839</v>
      </c>
      <c r="AX145" s="7"/>
      <c r="AY145" s="7">
        <v>5070304</v>
      </c>
      <c r="AZ145" s="7">
        <v>4324839</v>
      </c>
      <c r="BA145" s="7">
        <v>5070304</v>
      </c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>
        <v>3908110</v>
      </c>
      <c r="BP145" s="7"/>
      <c r="BQ145" s="7">
        <v>4024436</v>
      </c>
      <c r="BR145" s="7">
        <v>3908110</v>
      </c>
      <c r="BS145" s="7">
        <v>4024436</v>
      </c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>
        <v>3949394</v>
      </c>
      <c r="CJ145" s="7"/>
      <c r="CK145" s="7">
        <v>3804623</v>
      </c>
      <c r="CL145" s="7">
        <v>3949394</v>
      </c>
      <c r="CM145" s="7">
        <v>3804623</v>
      </c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>
        <v>1405245</v>
      </c>
      <c r="DB145" s="7"/>
      <c r="DC145" s="7">
        <v>1461688</v>
      </c>
      <c r="DD145" s="7">
        <v>1405245</v>
      </c>
      <c r="DE145" s="7">
        <v>1461688</v>
      </c>
      <c r="DF145" s="7"/>
      <c r="DG145" s="7"/>
      <c r="DH145" s="7"/>
      <c r="DI145" s="7"/>
      <c r="DJ145" s="7"/>
      <c r="DK145" s="7"/>
      <c r="DL145" s="7"/>
      <c r="DM145" s="7"/>
      <c r="DN145" s="7"/>
      <c r="DO145" s="7">
        <v>2180312</v>
      </c>
      <c r="DP145" s="7"/>
      <c r="DQ145" s="7">
        <v>2099886</v>
      </c>
      <c r="DR145" s="7">
        <v>2180312</v>
      </c>
      <c r="DS145" s="7">
        <v>2099886</v>
      </c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>
        <v>1194677</v>
      </c>
      <c r="EH145" s="7"/>
      <c r="EI145" s="7">
        <v>1299213</v>
      </c>
      <c r="EJ145" s="7">
        <v>1194677</v>
      </c>
      <c r="EK145" s="7">
        <v>1299213</v>
      </c>
      <c r="EL145" s="7"/>
      <c r="EM145" s="7"/>
      <c r="EN145" s="7"/>
      <c r="EO145" s="7"/>
      <c r="EP145" s="7"/>
      <c r="EQ145" s="7"/>
      <c r="ER145" s="7"/>
      <c r="ES145" s="7"/>
      <c r="ET145" s="7"/>
      <c r="EU145" s="7">
        <v>1978538</v>
      </c>
      <c r="EV145" s="7"/>
      <c r="EW145" s="7">
        <v>2134662</v>
      </c>
      <c r="EX145" s="7">
        <v>1978538</v>
      </c>
      <c r="EY145" s="7">
        <v>2134662</v>
      </c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>
        <v>2205843</v>
      </c>
      <c r="FN145" s="7"/>
      <c r="FO145" s="7">
        <v>2544370</v>
      </c>
      <c r="FP145" s="7">
        <v>2205843</v>
      </c>
      <c r="FQ145" s="7">
        <v>2544370</v>
      </c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>
        <v>1662728</v>
      </c>
      <c r="GD145" s="7"/>
      <c r="GE145" s="7">
        <v>1654935</v>
      </c>
      <c r="GF145" s="7">
        <v>1662728</v>
      </c>
      <c r="GG145" s="7">
        <v>1654935</v>
      </c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>
        <v>1619545</v>
      </c>
      <c r="GT145" s="7"/>
      <c r="GU145" s="7">
        <v>1398056</v>
      </c>
      <c r="GV145" s="7">
        <v>1619545</v>
      </c>
      <c r="GW145" s="7">
        <v>1398056</v>
      </c>
      <c r="GX145" s="7"/>
      <c r="GY145" s="7"/>
      <c r="GZ145" s="7"/>
      <c r="HA145" s="7"/>
      <c r="HB145" s="7"/>
      <c r="HC145" s="7"/>
      <c r="HD145" s="7"/>
      <c r="HE145" s="7"/>
      <c r="HF145" s="7"/>
      <c r="HG145" s="7">
        <v>1937537</v>
      </c>
      <c r="HH145" s="7"/>
      <c r="HI145" s="7">
        <v>1940579</v>
      </c>
      <c r="HJ145" s="7">
        <v>1937537</v>
      </c>
      <c r="HK145" s="7">
        <v>1940579</v>
      </c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>
        <v>1918684</v>
      </c>
      <c r="HX145" s="7"/>
      <c r="HY145" s="7">
        <v>2266841</v>
      </c>
      <c r="HZ145" s="7">
        <v>1918684</v>
      </c>
      <c r="IA145" s="7">
        <v>2266841</v>
      </c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>
        <v>1543588</v>
      </c>
      <c r="IM145" s="7"/>
      <c r="IN145" s="7">
        <v>1741705</v>
      </c>
      <c r="IO145" s="7">
        <v>1543588</v>
      </c>
      <c r="IP145" s="7">
        <v>1741705</v>
      </c>
      <c r="IQ145" s="7"/>
      <c r="IR145" s="7"/>
      <c r="IS145" s="7"/>
      <c r="IT145" s="7"/>
      <c r="IU145" s="7"/>
      <c r="IV145" s="7"/>
    </row>
    <row r="146" spans="1:256" s="21" customFormat="1" ht="31.5">
      <c r="A146" s="3"/>
      <c r="B146" s="39" t="s">
        <v>313</v>
      </c>
      <c r="C146" s="7">
        <v>49287857</v>
      </c>
      <c r="D146" s="7"/>
      <c r="E146" s="7">
        <v>49105106</v>
      </c>
      <c r="F146" s="7"/>
      <c r="G146" s="7"/>
      <c r="H146" s="7"/>
      <c r="I146" s="7">
        <v>21700687</v>
      </c>
      <c r="J146" s="7">
        <v>21980758</v>
      </c>
      <c r="K146" s="80">
        <f t="shared" si="16"/>
        <v>280071</v>
      </c>
      <c r="L146" s="7">
        <v>6697893</v>
      </c>
      <c r="M146" s="7">
        <v>6533744</v>
      </c>
      <c r="N146" s="7"/>
      <c r="O146" s="7">
        <v>2385392</v>
      </c>
      <c r="P146" s="7">
        <v>2326578</v>
      </c>
      <c r="Q146" s="7"/>
      <c r="R146" s="7"/>
      <c r="S146" s="7">
        <v>1347395</v>
      </c>
      <c r="T146" s="7"/>
      <c r="U146" s="7">
        <v>1314014</v>
      </c>
      <c r="V146" s="7">
        <v>1347395</v>
      </c>
      <c r="W146" s="7">
        <v>1314014</v>
      </c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>
        <v>2385392</v>
      </c>
      <c r="AX146" s="7"/>
      <c r="AY146" s="7">
        <v>2326578</v>
      </c>
      <c r="AZ146" s="7">
        <v>2385392</v>
      </c>
      <c r="BA146" s="7">
        <v>2326578</v>
      </c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>
        <v>1941533</v>
      </c>
      <c r="BP146" s="7"/>
      <c r="BQ146" s="7">
        <v>1893726</v>
      </c>
      <c r="BR146" s="7">
        <v>1941533</v>
      </c>
      <c r="BS146" s="7">
        <v>1893726</v>
      </c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>
        <v>2385392</v>
      </c>
      <c r="CJ146" s="7"/>
      <c r="CK146" s="7">
        <v>2326578</v>
      </c>
      <c r="CL146" s="7">
        <v>2385392</v>
      </c>
      <c r="CM146" s="7">
        <v>2326578</v>
      </c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>
        <v>797922</v>
      </c>
      <c r="DB146" s="7"/>
      <c r="DC146" s="7">
        <v>778360</v>
      </c>
      <c r="DD146" s="7">
        <v>797922</v>
      </c>
      <c r="DE146" s="7">
        <v>778360</v>
      </c>
      <c r="DF146" s="7"/>
      <c r="DG146" s="7"/>
      <c r="DH146" s="7"/>
      <c r="DI146" s="7"/>
      <c r="DJ146" s="7"/>
      <c r="DK146" s="7"/>
      <c r="DL146" s="7"/>
      <c r="DM146" s="7"/>
      <c r="DN146" s="7"/>
      <c r="DO146" s="7">
        <v>797922</v>
      </c>
      <c r="DP146" s="7"/>
      <c r="DQ146" s="7">
        <v>778360</v>
      </c>
      <c r="DR146" s="7">
        <v>797922</v>
      </c>
      <c r="DS146" s="7">
        <v>778360</v>
      </c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>
        <v>399194</v>
      </c>
      <c r="EH146" s="7"/>
      <c r="EI146" s="7">
        <v>389181</v>
      </c>
      <c r="EJ146" s="7">
        <v>399194</v>
      </c>
      <c r="EK146" s="7">
        <v>389181</v>
      </c>
      <c r="EL146" s="7"/>
      <c r="EM146" s="7"/>
      <c r="EN146" s="7"/>
      <c r="EO146" s="7"/>
      <c r="EP146" s="7"/>
      <c r="EQ146" s="7"/>
      <c r="ER146" s="7"/>
      <c r="ES146" s="7"/>
      <c r="ET146" s="7"/>
      <c r="EU146" s="7">
        <v>948202</v>
      </c>
      <c r="EV146" s="7"/>
      <c r="EW146" s="7">
        <v>924835</v>
      </c>
      <c r="EX146" s="7">
        <v>948202</v>
      </c>
      <c r="EY146" s="7">
        <v>924835</v>
      </c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>
        <v>1347395</v>
      </c>
      <c r="FN146" s="7"/>
      <c r="FO146" s="7">
        <v>1314014</v>
      </c>
      <c r="FP146" s="7">
        <v>1347395</v>
      </c>
      <c r="FQ146" s="7">
        <v>1314014</v>
      </c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>
        <v>797922</v>
      </c>
      <c r="GD146" s="7"/>
      <c r="GE146" s="7">
        <v>778360</v>
      </c>
      <c r="GF146" s="7">
        <v>797922</v>
      </c>
      <c r="GG146" s="7">
        <v>778360</v>
      </c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>
        <v>797922</v>
      </c>
      <c r="GT146" s="7"/>
      <c r="GU146" s="7">
        <v>778360</v>
      </c>
      <c r="GV146" s="7">
        <v>797922</v>
      </c>
      <c r="GW146" s="7">
        <v>778360</v>
      </c>
      <c r="GX146" s="7"/>
      <c r="GY146" s="7"/>
      <c r="GZ146" s="7"/>
      <c r="HA146" s="7"/>
      <c r="HB146" s="7"/>
      <c r="HC146" s="7"/>
      <c r="HD146" s="7"/>
      <c r="HE146" s="7"/>
      <c r="HF146" s="7"/>
      <c r="HG146" s="7">
        <v>797922</v>
      </c>
      <c r="HH146" s="7"/>
      <c r="HI146" s="7">
        <v>778360</v>
      </c>
      <c r="HJ146" s="7">
        <v>797922</v>
      </c>
      <c r="HK146" s="7">
        <v>778360</v>
      </c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>
        <v>797922</v>
      </c>
      <c r="HX146" s="7"/>
      <c r="HY146" s="7">
        <v>778360</v>
      </c>
      <c r="HZ146" s="7">
        <v>797922</v>
      </c>
      <c r="IA146" s="7">
        <v>778360</v>
      </c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>
        <v>399194</v>
      </c>
      <c r="IM146" s="7"/>
      <c r="IN146" s="7">
        <v>389181</v>
      </c>
      <c r="IO146" s="7">
        <v>399194</v>
      </c>
      <c r="IP146" s="7">
        <v>389181</v>
      </c>
      <c r="IQ146" s="7"/>
      <c r="IR146" s="7"/>
      <c r="IS146" s="7"/>
      <c r="IT146" s="7"/>
      <c r="IU146" s="7"/>
      <c r="IV146" s="7"/>
    </row>
    <row r="147" spans="1:256" s="21" customFormat="1" ht="31.5">
      <c r="A147" s="3"/>
      <c r="B147" s="39" t="s">
        <v>314</v>
      </c>
      <c r="C147" s="7">
        <v>4106568</v>
      </c>
      <c r="D147" s="7"/>
      <c r="E147" s="7">
        <v>3238705</v>
      </c>
      <c r="F147" s="7"/>
      <c r="G147" s="7"/>
      <c r="H147" s="7"/>
      <c r="I147" s="7">
        <v>2287174</v>
      </c>
      <c r="J147" s="7">
        <v>1647596</v>
      </c>
      <c r="K147" s="80">
        <f t="shared" si="16"/>
        <v>-639578</v>
      </c>
      <c r="L147" s="7">
        <v>257681</v>
      </c>
      <c r="M147" s="7">
        <v>69746</v>
      </c>
      <c r="N147" s="7"/>
      <c r="O147" s="7">
        <v>63137</v>
      </c>
      <c r="P147" s="7">
        <v>64037</v>
      </c>
      <c r="Q147" s="7"/>
      <c r="R147" s="7"/>
      <c r="S147" s="7">
        <v>53728</v>
      </c>
      <c r="T147" s="7"/>
      <c r="U147" s="7">
        <v>51778</v>
      </c>
      <c r="V147" s="7">
        <v>53728</v>
      </c>
      <c r="W147" s="7">
        <v>51778</v>
      </c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>
        <v>468470</v>
      </c>
      <c r="AX147" s="7"/>
      <c r="AY147" s="7">
        <v>447320</v>
      </c>
      <c r="AZ147" s="7">
        <v>468470</v>
      </c>
      <c r="BA147" s="7">
        <v>447320</v>
      </c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>
        <v>442820</v>
      </c>
      <c r="BP147" s="7"/>
      <c r="BQ147" s="7">
        <v>230035</v>
      </c>
      <c r="BR147" s="7">
        <v>442820</v>
      </c>
      <c r="BS147" s="7">
        <v>230035</v>
      </c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>
        <v>234835</v>
      </c>
      <c r="CJ147" s="7"/>
      <c r="CK147" s="7">
        <v>448970</v>
      </c>
      <c r="CL147" s="7">
        <v>234835</v>
      </c>
      <c r="CM147" s="7">
        <v>448970</v>
      </c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>
        <v>22064</v>
      </c>
      <c r="DB147" s="7"/>
      <c r="DC147" s="7">
        <v>20864</v>
      </c>
      <c r="DD147" s="7">
        <v>22064</v>
      </c>
      <c r="DE147" s="7">
        <v>20864</v>
      </c>
      <c r="DF147" s="7"/>
      <c r="DG147" s="7"/>
      <c r="DH147" s="7"/>
      <c r="DI147" s="7"/>
      <c r="DJ147" s="7"/>
      <c r="DK147" s="7"/>
      <c r="DL147" s="7"/>
      <c r="DM147" s="7"/>
      <c r="DN147" s="7"/>
      <c r="DO147" s="7">
        <v>22814</v>
      </c>
      <c r="DP147" s="7"/>
      <c r="DQ147" s="7">
        <v>23714</v>
      </c>
      <c r="DR147" s="7">
        <v>22814</v>
      </c>
      <c r="DS147" s="7">
        <v>23714</v>
      </c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>
        <v>23864</v>
      </c>
      <c r="EH147" s="7"/>
      <c r="EI147" s="7">
        <v>19514</v>
      </c>
      <c r="EJ147" s="7">
        <v>23864</v>
      </c>
      <c r="EK147" s="7">
        <v>19514</v>
      </c>
      <c r="EL147" s="7"/>
      <c r="EM147" s="7"/>
      <c r="EN147" s="7"/>
      <c r="EO147" s="7"/>
      <c r="EP147" s="7"/>
      <c r="EQ147" s="7"/>
      <c r="ER147" s="7"/>
      <c r="ES147" s="7"/>
      <c r="ET147" s="7"/>
      <c r="EU147" s="7">
        <v>24314</v>
      </c>
      <c r="EV147" s="7"/>
      <c r="EW147" s="7">
        <v>23864</v>
      </c>
      <c r="EX147" s="7">
        <v>24314</v>
      </c>
      <c r="EY147" s="7">
        <v>23864</v>
      </c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>
        <v>28214</v>
      </c>
      <c r="FN147" s="7"/>
      <c r="FO147" s="7">
        <v>25664</v>
      </c>
      <c r="FP147" s="7">
        <v>28214</v>
      </c>
      <c r="FQ147" s="7">
        <v>25664</v>
      </c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>
        <v>21764</v>
      </c>
      <c r="GD147" s="7"/>
      <c r="GE147" s="7">
        <v>22364</v>
      </c>
      <c r="GF147" s="7">
        <v>21764</v>
      </c>
      <c r="GG147" s="7">
        <v>22364</v>
      </c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>
        <v>20864</v>
      </c>
      <c r="GT147" s="7"/>
      <c r="GU147" s="7">
        <v>19214</v>
      </c>
      <c r="GV147" s="7">
        <v>20864</v>
      </c>
      <c r="GW147" s="7">
        <v>19214</v>
      </c>
      <c r="GX147" s="7"/>
      <c r="GY147" s="7"/>
      <c r="GZ147" s="7"/>
      <c r="HA147" s="7"/>
      <c r="HB147" s="7"/>
      <c r="HC147" s="7"/>
      <c r="HD147" s="7"/>
      <c r="HE147" s="7"/>
      <c r="HF147" s="7"/>
      <c r="HG147" s="7">
        <v>32114</v>
      </c>
      <c r="HH147" s="7"/>
      <c r="HI147" s="7">
        <v>28514</v>
      </c>
      <c r="HJ147" s="7">
        <v>32114</v>
      </c>
      <c r="HK147" s="7">
        <v>28514</v>
      </c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>
        <v>26264</v>
      </c>
      <c r="HX147" s="7"/>
      <c r="HY147" s="7">
        <v>25964</v>
      </c>
      <c r="HZ147" s="7">
        <v>26264</v>
      </c>
      <c r="IA147" s="7">
        <v>25964</v>
      </c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>
        <v>23414</v>
      </c>
      <c r="IM147" s="7"/>
      <c r="IN147" s="7">
        <v>19514</v>
      </c>
      <c r="IO147" s="7">
        <v>23414</v>
      </c>
      <c r="IP147" s="7">
        <v>19514</v>
      </c>
      <c r="IQ147" s="7"/>
      <c r="IR147" s="7"/>
      <c r="IS147" s="7"/>
      <c r="IT147" s="7"/>
      <c r="IU147" s="7"/>
      <c r="IV147" s="7"/>
    </row>
    <row r="148" spans="1:256" s="21" customFormat="1" ht="15.75">
      <c r="A148" s="3"/>
      <c r="B148" s="39"/>
      <c r="C148" s="7"/>
      <c r="D148" s="7"/>
      <c r="E148" s="7"/>
      <c r="F148" s="7"/>
      <c r="G148" s="7"/>
      <c r="H148" s="7"/>
      <c r="I148" s="7"/>
      <c r="J148" s="7"/>
      <c r="K148" s="80">
        <f t="shared" si="16"/>
        <v>0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s="21" customFormat="1" ht="47.25">
      <c r="A149" s="3"/>
      <c r="B149" s="39" t="s">
        <v>130</v>
      </c>
      <c r="C149" s="7">
        <v>32500</v>
      </c>
      <c r="D149" s="7"/>
      <c r="E149" s="7"/>
      <c r="F149" s="7"/>
      <c r="G149" s="7"/>
      <c r="H149" s="7"/>
      <c r="I149" s="7">
        <v>16250</v>
      </c>
      <c r="J149" s="7"/>
      <c r="K149" s="80">
        <f t="shared" si="16"/>
        <v>-16250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s="21" customFormat="1" ht="47.25">
      <c r="A150" s="3"/>
      <c r="B150" s="39" t="s">
        <v>161</v>
      </c>
      <c r="C150" s="7">
        <v>656</v>
      </c>
      <c r="D150" s="7"/>
      <c r="E150" s="7"/>
      <c r="F150" s="7"/>
      <c r="G150" s="7"/>
      <c r="H150" s="7"/>
      <c r="I150" s="7"/>
      <c r="J150" s="7"/>
      <c r="K150" s="80">
        <f t="shared" si="16"/>
        <v>0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>
        <v>656</v>
      </c>
      <c r="BP150" s="7"/>
      <c r="BQ150" s="7"/>
      <c r="BR150" s="7">
        <v>656</v>
      </c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21" customFormat="1" ht="32.25" customHeight="1">
      <c r="A151" s="3"/>
      <c r="B151" s="39" t="s">
        <v>162</v>
      </c>
      <c r="C151" s="7">
        <v>3019</v>
      </c>
      <c r="D151" s="7"/>
      <c r="E151" s="7"/>
      <c r="F151" s="7"/>
      <c r="G151" s="7"/>
      <c r="H151" s="7"/>
      <c r="I151" s="7"/>
      <c r="J151" s="7"/>
      <c r="K151" s="80">
        <f t="shared" si="16"/>
        <v>0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>
        <v>3019</v>
      </c>
      <c r="BP151" s="7"/>
      <c r="BQ151" s="7"/>
      <c r="BR151" s="7">
        <v>3019</v>
      </c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s="83" customFormat="1" ht="15.75">
      <c r="A152" s="25"/>
      <c r="B152" s="39"/>
      <c r="C152" s="9"/>
      <c r="D152" s="9"/>
      <c r="E152" s="9"/>
      <c r="F152" s="9"/>
      <c r="G152" s="9"/>
      <c r="H152" s="9"/>
      <c r="I152" s="9"/>
      <c r="J152" s="9"/>
      <c r="K152" s="82">
        <f t="shared" si="16"/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4" customFormat="1" ht="15.75">
      <c r="A153" s="3"/>
      <c r="B153" s="36"/>
      <c r="C153" s="13"/>
      <c r="D153" s="13"/>
      <c r="E153" s="13"/>
      <c r="F153" s="13"/>
      <c r="G153" s="13"/>
      <c r="H153" s="13"/>
      <c r="I153" s="13"/>
      <c r="J153" s="13"/>
      <c r="K153" s="8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  <c r="IV153" s="13"/>
    </row>
    <row r="154" spans="1:256" s="4" customFormat="1" ht="17.25" customHeight="1">
      <c r="A154" s="3"/>
      <c r="B154" s="41" t="s">
        <v>27</v>
      </c>
      <c r="C154" s="59">
        <f>SUM(C155:C172)</f>
        <v>2718437161</v>
      </c>
      <c r="D154" s="59">
        <f>SUM(D155:D172)</f>
        <v>335780096</v>
      </c>
      <c r="E154" s="59">
        <v>769410000</v>
      </c>
      <c r="F154" s="59">
        <f>SUM(F155:F161)</f>
        <v>82530000</v>
      </c>
      <c r="G154" s="59"/>
      <c r="H154" s="59"/>
      <c r="I154" s="59">
        <v>1211035725</v>
      </c>
      <c r="J154" s="59">
        <f>SUM(J155:J161)</f>
        <v>684880000</v>
      </c>
      <c r="K154" s="81">
        <f t="shared" si="16"/>
        <v>-526155725</v>
      </c>
      <c r="L154" s="59">
        <v>415631302</v>
      </c>
      <c r="M154" s="59">
        <v>2000000</v>
      </c>
      <c r="N154" s="59"/>
      <c r="O154" s="59">
        <v>75000000</v>
      </c>
      <c r="P154" s="59"/>
      <c r="Q154" s="59"/>
      <c r="R154" s="59"/>
      <c r="S154" s="59">
        <f>SUM(S155:S173)</f>
        <v>32949400</v>
      </c>
      <c r="T154" s="59"/>
      <c r="U154" s="59"/>
      <c r="V154" s="59">
        <f>SUM(V155:V173)</f>
        <v>32949400</v>
      </c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>
        <f>SUM(AW155:AW172)</f>
        <v>93137400</v>
      </c>
      <c r="AX154" s="59"/>
      <c r="AY154" s="59"/>
      <c r="AZ154" s="59">
        <f>SUM(AZ155:AZ172)</f>
        <v>43137400</v>
      </c>
      <c r="BA154" s="59"/>
      <c r="BB154" s="59">
        <f>SUM(BB155:BB172)</f>
        <v>50000000</v>
      </c>
      <c r="BC154" s="59"/>
      <c r="BD154" s="59">
        <f>SUM(BD155:BD172)</f>
        <v>50000000</v>
      </c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>
        <f>SUM(BO155:BO173)</f>
        <v>49684400</v>
      </c>
      <c r="BP154" s="59"/>
      <c r="BQ154" s="59"/>
      <c r="BR154" s="59">
        <f>SUM(BR155:BR172)</f>
        <v>49684400</v>
      </c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>
        <f>SUM(CI155:CI173)</f>
        <v>114358400</v>
      </c>
      <c r="CJ154" s="59"/>
      <c r="CK154" s="59"/>
      <c r="CL154" s="59">
        <f>SUM(CL155:CL172)</f>
        <v>64358400</v>
      </c>
      <c r="CM154" s="59"/>
      <c r="CN154" s="59">
        <f>SUM(CN155:CN172)</f>
        <v>50000000</v>
      </c>
      <c r="CO154" s="59"/>
      <c r="CP154" s="59"/>
      <c r="CQ154" s="59"/>
      <c r="CR154" s="59"/>
      <c r="CS154" s="59"/>
      <c r="CT154" s="59"/>
      <c r="CU154" s="59"/>
      <c r="CV154" s="59"/>
      <c r="CW154" s="59"/>
      <c r="CX154" s="59">
        <f>SUM(CX155:CX172)</f>
        <v>50000000</v>
      </c>
      <c r="CY154" s="59"/>
      <c r="CZ154" s="59"/>
      <c r="DA154" s="59">
        <f>SUM(DA155:DA173)</f>
        <v>17538400</v>
      </c>
      <c r="DB154" s="59"/>
      <c r="DC154" s="59"/>
      <c r="DD154" s="59">
        <f>SUM(DD155:DD172)</f>
        <v>17538400</v>
      </c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>
        <f>SUM(DO155:DO173)</f>
        <v>23970400</v>
      </c>
      <c r="DP154" s="59"/>
      <c r="DQ154" s="59"/>
      <c r="DR154" s="59">
        <f>SUM(DR155:DR172)</f>
        <v>23970400</v>
      </c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>
        <f>SUM(EG155:EG173)</f>
        <v>11890400</v>
      </c>
      <c r="EH154" s="59"/>
      <c r="EI154" s="59"/>
      <c r="EJ154" s="59">
        <f>SUM(EJ155:EJ172)</f>
        <v>11890400</v>
      </c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>
        <f>SUM(EU155:EU173)</f>
        <v>28064400</v>
      </c>
      <c r="EV154" s="59"/>
      <c r="EW154" s="59"/>
      <c r="EX154" s="59">
        <f>SUM(EX155:EX172)</f>
        <v>28064400</v>
      </c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>
        <f>SUM(FM155:FM173)</f>
        <v>93638400</v>
      </c>
      <c r="FN154" s="59"/>
      <c r="FO154" s="59"/>
      <c r="FP154" s="59">
        <f>SUM(FP155:FP172)</f>
        <v>33638400</v>
      </c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>
        <f>SUM(GC155:GC173)</f>
        <v>23538400</v>
      </c>
      <c r="GD154" s="59"/>
      <c r="GE154" s="59"/>
      <c r="GF154" s="59">
        <f>SUM(GF155:GF172)</f>
        <v>23538400</v>
      </c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>
        <f>SUM(GS155:GS173)</f>
        <v>48974400</v>
      </c>
      <c r="GT154" s="59"/>
      <c r="GU154" s="59"/>
      <c r="GV154" s="59">
        <f>SUM(GV155:GV172)</f>
        <v>18974400</v>
      </c>
      <c r="GW154" s="59"/>
      <c r="GX154" s="59">
        <f>SUM(GX155:GX172)</f>
        <v>30000000</v>
      </c>
      <c r="GY154" s="59"/>
      <c r="GZ154" s="59"/>
      <c r="HA154" s="59"/>
      <c r="HB154" s="59">
        <f>SUM(HB155:HB172)</f>
        <v>30000000</v>
      </c>
      <c r="HC154" s="59"/>
      <c r="HD154" s="59"/>
      <c r="HE154" s="59"/>
      <c r="HF154" s="59"/>
      <c r="HG154" s="59">
        <f>SUM(HG155:HG173)</f>
        <v>26200400</v>
      </c>
      <c r="HH154" s="59"/>
      <c r="HI154" s="59"/>
      <c r="HJ154" s="59">
        <f>SUM(HJ155:HJ172)</f>
        <v>26200400</v>
      </c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>
        <f>SUM(HW155:HW173)</f>
        <v>13754400</v>
      </c>
      <c r="HX154" s="59"/>
      <c r="HY154" s="59"/>
      <c r="HZ154" s="59">
        <f>SUM(HZ155:HZ172)</f>
        <v>13754400</v>
      </c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>
        <f>SUM(IL155:IL173)</f>
        <v>24695400</v>
      </c>
      <c r="IM154" s="59"/>
      <c r="IN154" s="59"/>
      <c r="IO154" s="59">
        <f>SUM(IO155:IO172)</f>
        <v>24695400</v>
      </c>
      <c r="IP154" s="59"/>
      <c r="IQ154" s="59"/>
      <c r="IR154" s="59"/>
      <c r="IS154" s="59"/>
      <c r="IT154" s="59"/>
      <c r="IU154" s="59"/>
      <c r="IV154" s="59"/>
    </row>
    <row r="155" spans="1:256" s="21" customFormat="1" ht="31.5">
      <c r="A155" s="3"/>
      <c r="B155" s="6" t="s">
        <v>315</v>
      </c>
      <c r="C155" s="61">
        <v>850000</v>
      </c>
      <c r="D155" s="61">
        <v>850000</v>
      </c>
      <c r="E155" s="61">
        <v>850000</v>
      </c>
      <c r="F155" s="61">
        <v>850000</v>
      </c>
      <c r="G155" s="61"/>
      <c r="H155" s="61"/>
      <c r="I155" s="61"/>
      <c r="J155" s="61"/>
      <c r="K155" s="80">
        <f t="shared" si="16"/>
        <v>0</v>
      </c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1:256" s="21" customFormat="1" ht="15.75">
      <c r="A156" s="3"/>
      <c r="B156" s="55" t="s">
        <v>316</v>
      </c>
      <c r="C156" s="61"/>
      <c r="D156" s="61"/>
      <c r="E156" s="61">
        <v>20000000</v>
      </c>
      <c r="F156" s="61">
        <v>20000000</v>
      </c>
      <c r="G156" s="61"/>
      <c r="H156" s="61"/>
      <c r="I156" s="61"/>
      <c r="J156" s="61"/>
      <c r="K156" s="80">
        <f t="shared" si="16"/>
        <v>0</v>
      </c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1:256" s="21" customFormat="1" ht="47.25">
      <c r="A157" s="3"/>
      <c r="B157" s="55" t="s">
        <v>317</v>
      </c>
      <c r="C157" s="61"/>
      <c r="D157" s="61"/>
      <c r="E157" s="61">
        <v>1880000</v>
      </c>
      <c r="F157" s="61"/>
      <c r="G157" s="61"/>
      <c r="H157" s="61"/>
      <c r="I157" s="61"/>
      <c r="J157" s="61">
        <v>1880000</v>
      </c>
      <c r="K157" s="80">
        <f t="shared" si="16"/>
        <v>1880000</v>
      </c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1:256" s="21" customFormat="1" ht="63">
      <c r="A158" s="3"/>
      <c r="B158" s="6" t="s">
        <v>318</v>
      </c>
      <c r="C158" s="7">
        <v>31561000</v>
      </c>
      <c r="D158" s="7">
        <v>31561000</v>
      </c>
      <c r="E158" s="7">
        <v>11680000</v>
      </c>
      <c r="F158" s="7">
        <v>11680000</v>
      </c>
      <c r="G158" s="7"/>
      <c r="H158" s="7"/>
      <c r="I158" s="7"/>
      <c r="J158" s="7"/>
      <c r="K158" s="80">
        <f t="shared" si="16"/>
        <v>0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21" customFormat="1" ht="31.5">
      <c r="A159" s="3"/>
      <c r="B159" s="6" t="s">
        <v>319</v>
      </c>
      <c r="C159" s="61">
        <v>930000000</v>
      </c>
      <c r="D159" s="61"/>
      <c r="E159" s="61">
        <v>680000000</v>
      </c>
      <c r="F159" s="61"/>
      <c r="G159" s="61"/>
      <c r="H159" s="61"/>
      <c r="I159" s="61">
        <v>930000000</v>
      </c>
      <c r="J159" s="61">
        <v>680000000</v>
      </c>
      <c r="K159" s="80">
        <f t="shared" si="16"/>
        <v>-250000000</v>
      </c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1:256" s="21" customFormat="1" ht="47.25">
      <c r="A160" s="3"/>
      <c r="B160" s="6" t="s">
        <v>320</v>
      </c>
      <c r="C160" s="61">
        <v>50000000</v>
      </c>
      <c r="D160" s="61">
        <v>50000000</v>
      </c>
      <c r="E160" s="61">
        <v>50000000</v>
      </c>
      <c r="F160" s="61">
        <v>50000000</v>
      </c>
      <c r="G160" s="61"/>
      <c r="H160" s="61"/>
      <c r="I160" s="61"/>
      <c r="J160" s="61"/>
      <c r="K160" s="80">
        <f t="shared" si="16"/>
        <v>0</v>
      </c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1:256" s="21" customFormat="1" ht="31.5">
      <c r="A161" s="3"/>
      <c r="B161" s="55" t="s">
        <v>321</v>
      </c>
      <c r="C161" s="61"/>
      <c r="D161" s="61"/>
      <c r="E161" s="61">
        <v>5000000</v>
      </c>
      <c r="F161" s="61"/>
      <c r="G161" s="61"/>
      <c r="H161" s="61"/>
      <c r="I161" s="61"/>
      <c r="J161" s="61">
        <v>3000000</v>
      </c>
      <c r="K161" s="80">
        <f t="shared" si="16"/>
        <v>3000000</v>
      </c>
      <c r="L161" s="61"/>
      <c r="M161" s="61">
        <v>2000000</v>
      </c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1:256" s="21" customFormat="1" ht="15.75">
      <c r="A162" s="3"/>
      <c r="B162" s="55"/>
      <c r="C162" s="61"/>
      <c r="D162" s="61"/>
      <c r="E162" s="61"/>
      <c r="F162" s="61"/>
      <c r="G162" s="61"/>
      <c r="H162" s="61"/>
      <c r="I162" s="61"/>
      <c r="J162" s="61"/>
      <c r="K162" s="80">
        <f t="shared" si="16"/>
        <v>0</v>
      </c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1:256" s="21" customFormat="1" ht="31.5">
      <c r="A163" s="3"/>
      <c r="B163" s="6" t="s">
        <v>133</v>
      </c>
      <c r="C163" s="9">
        <v>411195000</v>
      </c>
      <c r="D163" s="9"/>
      <c r="E163" s="9"/>
      <c r="F163" s="9"/>
      <c r="G163" s="9"/>
      <c r="H163" s="9"/>
      <c r="I163" s="9"/>
      <c r="J163" s="9"/>
      <c r="K163" s="80">
        <f t="shared" si="16"/>
        <v>0</v>
      </c>
      <c r="L163" s="9"/>
      <c r="M163" s="9"/>
      <c r="N163" s="9"/>
      <c r="O163" s="9"/>
      <c r="P163" s="9"/>
      <c r="Q163" s="9"/>
      <c r="R163" s="9"/>
      <c r="S163" s="9">
        <v>31445000</v>
      </c>
      <c r="T163" s="9"/>
      <c r="U163" s="9"/>
      <c r="V163" s="9">
        <v>31445000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>
        <v>41633000</v>
      </c>
      <c r="AX163" s="9"/>
      <c r="AY163" s="9"/>
      <c r="AZ163" s="9">
        <v>41633000</v>
      </c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>
        <v>42580000</v>
      </c>
      <c r="BP163" s="9"/>
      <c r="BQ163" s="9"/>
      <c r="BR163" s="9">
        <v>42580000</v>
      </c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>
        <v>62854000</v>
      </c>
      <c r="CJ163" s="9"/>
      <c r="CK163" s="9"/>
      <c r="CL163" s="9">
        <v>62854000</v>
      </c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>
        <v>16034000</v>
      </c>
      <c r="DB163" s="9"/>
      <c r="DC163" s="9"/>
      <c r="DD163" s="9">
        <v>16034000</v>
      </c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>
        <v>22466000</v>
      </c>
      <c r="DP163" s="9"/>
      <c r="DQ163" s="9"/>
      <c r="DR163" s="9">
        <v>22466000</v>
      </c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>
        <v>10386000</v>
      </c>
      <c r="EH163" s="9"/>
      <c r="EI163" s="9"/>
      <c r="EJ163" s="9">
        <v>10386000</v>
      </c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>
        <v>26560000</v>
      </c>
      <c r="EV163" s="9"/>
      <c r="EW163" s="9"/>
      <c r="EX163" s="9">
        <v>26560000</v>
      </c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>
        <v>32134000</v>
      </c>
      <c r="FN163" s="9"/>
      <c r="FO163" s="9"/>
      <c r="FP163" s="9">
        <v>32134000</v>
      </c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>
        <v>22034000</v>
      </c>
      <c r="GD163" s="9"/>
      <c r="GE163" s="9"/>
      <c r="GF163" s="9">
        <v>22034000</v>
      </c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>
        <v>17470000</v>
      </c>
      <c r="GT163" s="9"/>
      <c r="GU163" s="9"/>
      <c r="GV163" s="9">
        <v>17470000</v>
      </c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>
        <v>24696000</v>
      </c>
      <c r="HH163" s="9"/>
      <c r="HI163" s="9"/>
      <c r="HJ163" s="9">
        <v>24696000</v>
      </c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>
        <v>12250000</v>
      </c>
      <c r="HX163" s="9"/>
      <c r="HY163" s="9"/>
      <c r="HZ163" s="9">
        <v>12250000</v>
      </c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>
        <v>23191000</v>
      </c>
      <c r="IM163" s="9"/>
      <c r="IN163" s="9"/>
      <c r="IO163" s="9">
        <v>23191000</v>
      </c>
      <c r="IP163" s="9"/>
      <c r="IQ163" s="9"/>
      <c r="IR163" s="9"/>
      <c r="IS163" s="9"/>
      <c r="IT163" s="9"/>
      <c r="IU163" s="9"/>
      <c r="IV163" s="9"/>
    </row>
    <row r="164" spans="1:256" s="21" customFormat="1" ht="31.5">
      <c r="A164" s="3"/>
      <c r="B164" s="6" t="s">
        <v>134</v>
      </c>
      <c r="C164" s="61">
        <v>253369096</v>
      </c>
      <c r="D164" s="61">
        <v>253369096</v>
      </c>
      <c r="E164" s="61"/>
      <c r="F164" s="61"/>
      <c r="G164" s="61"/>
      <c r="H164" s="61"/>
      <c r="I164" s="61"/>
      <c r="J164" s="61"/>
      <c r="K164" s="80">
        <f t="shared" si="16"/>
        <v>0</v>
      </c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1:256" s="21" customFormat="1" ht="47.25">
      <c r="A165" s="3"/>
      <c r="B165" s="6" t="s">
        <v>135</v>
      </c>
      <c r="C165" s="61">
        <v>24070400</v>
      </c>
      <c r="D165" s="61"/>
      <c r="E165" s="61"/>
      <c r="F165" s="61"/>
      <c r="G165" s="61"/>
      <c r="H165" s="61"/>
      <c r="I165" s="61"/>
      <c r="J165" s="61"/>
      <c r="K165" s="80">
        <f t="shared" si="16"/>
        <v>0</v>
      </c>
      <c r="L165" s="61"/>
      <c r="M165" s="61"/>
      <c r="N165" s="61"/>
      <c r="O165" s="61"/>
      <c r="P165" s="61"/>
      <c r="Q165" s="61"/>
      <c r="R165" s="61"/>
      <c r="S165" s="61">
        <v>1504400</v>
      </c>
      <c r="T165" s="61"/>
      <c r="U165" s="61"/>
      <c r="V165" s="61">
        <v>1504400</v>
      </c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>
        <v>1504400</v>
      </c>
      <c r="AX165" s="61"/>
      <c r="AY165" s="61"/>
      <c r="AZ165" s="61">
        <v>1504400</v>
      </c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>
        <v>1504400</v>
      </c>
      <c r="BP165" s="61"/>
      <c r="BQ165" s="61"/>
      <c r="BR165" s="61">
        <v>1504400</v>
      </c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>
        <v>1504400</v>
      </c>
      <c r="CJ165" s="61"/>
      <c r="CK165" s="61"/>
      <c r="CL165" s="61">
        <v>1504400</v>
      </c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>
        <v>1504400</v>
      </c>
      <c r="DB165" s="61"/>
      <c r="DC165" s="61"/>
      <c r="DD165" s="61">
        <v>1504400</v>
      </c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>
        <v>1504400</v>
      </c>
      <c r="DP165" s="61"/>
      <c r="DQ165" s="61"/>
      <c r="DR165" s="61">
        <v>1504400</v>
      </c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>
        <v>1504400</v>
      </c>
      <c r="EH165" s="61"/>
      <c r="EI165" s="61"/>
      <c r="EJ165" s="61">
        <v>1504400</v>
      </c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>
        <v>1504400</v>
      </c>
      <c r="EV165" s="61"/>
      <c r="EW165" s="61"/>
      <c r="EX165" s="61">
        <v>1504400</v>
      </c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>
        <v>1504400</v>
      </c>
      <c r="FN165" s="61"/>
      <c r="FO165" s="61"/>
      <c r="FP165" s="61">
        <v>1504400</v>
      </c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>
        <v>1504400</v>
      </c>
      <c r="GD165" s="61"/>
      <c r="GE165" s="61"/>
      <c r="GF165" s="61">
        <v>1504400</v>
      </c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>
        <v>1504400</v>
      </c>
      <c r="GT165" s="61"/>
      <c r="GU165" s="61"/>
      <c r="GV165" s="61">
        <v>1504400</v>
      </c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>
        <v>1504400</v>
      </c>
      <c r="HH165" s="61"/>
      <c r="HI165" s="61"/>
      <c r="HJ165" s="61">
        <v>1504400</v>
      </c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>
        <v>1504400</v>
      </c>
      <c r="HX165" s="61"/>
      <c r="HY165" s="61"/>
      <c r="HZ165" s="61">
        <v>1504400</v>
      </c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>
        <v>1504400</v>
      </c>
      <c r="IM165" s="61"/>
      <c r="IN165" s="61"/>
      <c r="IO165" s="61">
        <v>1504400</v>
      </c>
      <c r="IP165" s="61"/>
      <c r="IQ165" s="61"/>
      <c r="IR165" s="61"/>
      <c r="IS165" s="61"/>
      <c r="IT165" s="61"/>
      <c r="IU165" s="61"/>
      <c r="IV165" s="61"/>
    </row>
    <row r="166" spans="1:256" s="21" customFormat="1" ht="78.75">
      <c r="A166" s="3"/>
      <c r="B166" s="6" t="s">
        <v>139</v>
      </c>
      <c r="C166" s="61">
        <v>205000000</v>
      </c>
      <c r="D166" s="61"/>
      <c r="E166" s="61"/>
      <c r="F166" s="61"/>
      <c r="G166" s="61"/>
      <c r="H166" s="61"/>
      <c r="I166" s="61"/>
      <c r="J166" s="61"/>
      <c r="K166" s="80">
        <f t="shared" si="16"/>
        <v>0</v>
      </c>
      <c r="L166" s="61"/>
      <c r="M166" s="61"/>
      <c r="N166" s="61"/>
      <c r="O166" s="61">
        <v>75000000</v>
      </c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>
        <v>50000000</v>
      </c>
      <c r="AX166" s="61"/>
      <c r="AY166" s="61"/>
      <c r="AZ166" s="61"/>
      <c r="BA166" s="61"/>
      <c r="BB166" s="61">
        <v>50000000</v>
      </c>
      <c r="BC166" s="61"/>
      <c r="BD166" s="61">
        <v>50000000</v>
      </c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>
        <v>50000000</v>
      </c>
      <c r="CJ166" s="61"/>
      <c r="CK166" s="61"/>
      <c r="CL166" s="61"/>
      <c r="CM166" s="61"/>
      <c r="CN166" s="61">
        <v>50000000</v>
      </c>
      <c r="CO166" s="61"/>
      <c r="CP166" s="61"/>
      <c r="CQ166" s="61"/>
      <c r="CR166" s="61"/>
      <c r="CS166" s="61"/>
      <c r="CT166" s="61"/>
      <c r="CU166" s="61"/>
      <c r="CV166" s="61"/>
      <c r="CW166" s="61"/>
      <c r="CX166" s="61">
        <v>50000000</v>
      </c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>
        <v>30000000</v>
      </c>
      <c r="GT166" s="61"/>
      <c r="GU166" s="61"/>
      <c r="GV166" s="61"/>
      <c r="GW166" s="61"/>
      <c r="GX166" s="61">
        <v>30000000</v>
      </c>
      <c r="GY166" s="61"/>
      <c r="GZ166" s="61"/>
      <c r="HA166" s="61"/>
      <c r="HB166" s="61">
        <v>30000000</v>
      </c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1:256" s="21" customFormat="1" ht="15.75">
      <c r="A167" s="3"/>
      <c r="B167" s="6" t="s">
        <v>152</v>
      </c>
      <c r="C167" s="61">
        <v>5600000</v>
      </c>
      <c r="D167" s="61"/>
      <c r="E167" s="61"/>
      <c r="F167" s="61"/>
      <c r="G167" s="61"/>
      <c r="H167" s="61"/>
      <c r="I167" s="61"/>
      <c r="J167" s="61"/>
      <c r="K167" s="80">
        <f t="shared" si="16"/>
        <v>0</v>
      </c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>
        <v>5600000</v>
      </c>
      <c r="BP167" s="61"/>
      <c r="BQ167" s="61"/>
      <c r="BR167" s="61">
        <v>5600000</v>
      </c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1:256" s="21" customFormat="1" ht="47.25">
      <c r="A168" s="3"/>
      <c r="B168" s="39" t="s">
        <v>153</v>
      </c>
      <c r="C168" s="61">
        <v>57600000</v>
      </c>
      <c r="D168" s="61"/>
      <c r="E168" s="61"/>
      <c r="F168" s="61"/>
      <c r="G168" s="61"/>
      <c r="H168" s="61"/>
      <c r="I168" s="61">
        <v>57600000</v>
      </c>
      <c r="J168" s="61"/>
      <c r="K168" s="80">
        <f t="shared" si="16"/>
        <v>-57600000</v>
      </c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1:256" s="21" customFormat="1" ht="33.75" customHeight="1">
      <c r="A169" s="3"/>
      <c r="B169" s="6" t="s">
        <v>154</v>
      </c>
      <c r="C169" s="61">
        <v>210538733</v>
      </c>
      <c r="D169" s="61"/>
      <c r="E169" s="61"/>
      <c r="F169" s="61"/>
      <c r="G169" s="61"/>
      <c r="H169" s="61"/>
      <c r="I169" s="61">
        <v>164180654</v>
      </c>
      <c r="J169" s="61"/>
      <c r="K169" s="80">
        <f t="shared" si="16"/>
        <v>-164180654</v>
      </c>
      <c r="L169" s="61">
        <v>9799920</v>
      </c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1:256" s="21" customFormat="1" ht="48.75" customHeight="1">
      <c r="A170" s="3"/>
      <c r="B170" s="6" t="s">
        <v>163</v>
      </c>
      <c r="C170" s="61">
        <v>60000000</v>
      </c>
      <c r="D170" s="61"/>
      <c r="E170" s="61"/>
      <c r="F170" s="61"/>
      <c r="G170" s="61"/>
      <c r="H170" s="61"/>
      <c r="I170" s="61"/>
      <c r="J170" s="61"/>
      <c r="K170" s="80">
        <f t="shared" si="16"/>
        <v>0</v>
      </c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>
        <v>60000000</v>
      </c>
      <c r="FN170" s="61"/>
      <c r="FO170" s="61"/>
      <c r="FP170" s="61"/>
      <c r="FQ170" s="61"/>
      <c r="FR170" s="61">
        <v>60000000</v>
      </c>
      <c r="FS170" s="61"/>
      <c r="FT170" s="61"/>
      <c r="FU170" s="61"/>
      <c r="FV170" s="61"/>
      <c r="FW170" s="61"/>
      <c r="FX170" s="61"/>
      <c r="FY170" s="61"/>
      <c r="FZ170" s="61">
        <v>60000000</v>
      </c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1:256" s="21" customFormat="1" ht="33.75" customHeight="1">
      <c r="A171" s="3"/>
      <c r="B171" s="6" t="s">
        <v>156</v>
      </c>
      <c r="C171" s="61">
        <v>402131100</v>
      </c>
      <c r="D171" s="61"/>
      <c r="E171" s="61"/>
      <c r="F171" s="61"/>
      <c r="G171" s="61"/>
      <c r="H171" s="61"/>
      <c r="I171" s="61"/>
      <c r="J171" s="61"/>
      <c r="K171" s="80">
        <f t="shared" si="16"/>
        <v>0</v>
      </c>
      <c r="L171" s="61">
        <v>402131100</v>
      </c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1:256" s="21" customFormat="1" ht="33.75" customHeight="1">
      <c r="A172" s="3"/>
      <c r="B172" s="6" t="s">
        <v>157</v>
      </c>
      <c r="C172" s="61">
        <v>76521832</v>
      </c>
      <c r="D172" s="61"/>
      <c r="E172" s="61"/>
      <c r="F172" s="61"/>
      <c r="G172" s="61"/>
      <c r="H172" s="61"/>
      <c r="I172" s="61">
        <v>59255071</v>
      </c>
      <c r="J172" s="61"/>
      <c r="K172" s="80">
        <f t="shared" si="16"/>
        <v>-59255071</v>
      </c>
      <c r="L172" s="61">
        <v>3700282</v>
      </c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1:256" s="4" customFormat="1" ht="15.75">
      <c r="A173" s="3"/>
      <c r="B173" s="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  <c r="IO173" s="66"/>
      <c r="IP173" s="66"/>
      <c r="IQ173" s="66"/>
      <c r="IR173" s="66"/>
      <c r="IS173" s="66"/>
      <c r="IT173" s="66"/>
      <c r="IU173" s="66"/>
      <c r="IV173" s="66"/>
    </row>
  </sheetData>
  <sheetProtection/>
  <mergeCells count="20">
    <mergeCell ref="HE4:HT4"/>
    <mergeCell ref="B2:BM2"/>
    <mergeCell ref="O4:Q4"/>
    <mergeCell ref="R4:AT4"/>
    <mergeCell ref="AU4:BL4"/>
    <mergeCell ref="BM4:CF4"/>
    <mergeCell ref="CG4:CX4"/>
    <mergeCell ref="DM4:ED4"/>
    <mergeCell ref="HU4:IH4"/>
    <mergeCell ref="II4:IV4"/>
    <mergeCell ref="GQ4:HD4"/>
    <mergeCell ref="EE4:ER4"/>
    <mergeCell ref="ES4:FJ4"/>
    <mergeCell ref="FK4:FZ4"/>
    <mergeCell ref="GA4:GP4"/>
    <mergeCell ref="A4:A5"/>
    <mergeCell ref="B4:B5"/>
    <mergeCell ref="I4:K4"/>
    <mergeCell ref="L4:N4"/>
    <mergeCell ref="CY4:D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2019-11-21T11:22:40Z</dcterms:modified>
  <cp:category/>
  <cp:version/>
  <cp:contentType/>
  <cp:contentStatus/>
</cp:coreProperties>
</file>