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8960" windowHeight="12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<sst xmlns="http://schemas.openxmlformats.org/spreadsheetml/2006/main" count="273" uniqueCount="222">
  <si>
    <t>2. ГО г. Рыбинск</t>
  </si>
  <si>
    <t>1. ГО г. Ярославль</t>
  </si>
  <si>
    <t>5. Ростовский МР</t>
  </si>
  <si>
    <t>6. Угличский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</si>
  <si>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</si>
  <si>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</si>
  <si>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</si>
  <si>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</si>
  <si>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</si>
  <si>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</si>
  <si>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</si>
  <si>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</si>
  <si>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</si>
  <si>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</si>
  <si>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</si>
  <si>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</si>
  <si>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</si>
  <si>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</si>
  <si>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</si>
  <si>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ДОТАЦИИ НА ВЫРАВНИВАНИЕ, всего</t>
  </si>
  <si>
    <t>Наименование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</si>
  <si>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</si>
  <si>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</si>
  <si>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</si>
  <si>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</si>
  <si>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</si>
  <si>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</si>
  <si>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18. Пошехонский МР</t>
  </si>
  <si>
    <t>19. Ярославский МР</t>
  </si>
  <si>
    <t>ГП Ростов</t>
  </si>
  <si>
    <t xml:space="preserve">в т.ч. по решению Правительства </t>
  </si>
  <si>
    <t>36. Субсидия на содержание автомобильных дорог общего пользования местного значения города Ярославля и искусственных сооружений на них</t>
  </si>
  <si>
    <t>39. Субсидия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</t>
  </si>
  <si>
    <t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</si>
  <si>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6. Субвенция на организацию образовательного процесса в общеобразовательных организациях</t>
  </si>
  <si>
    <t>7. Субвенция на организацию питания обучающихся образовательных организаций</t>
  </si>
  <si>
    <t>8. Субвенция на обеспечение деятельности органов опеки и попечительства</t>
  </si>
  <si>
    <t>9. Субвенция на организацию образовательного процесса в дошкольных образовательных организациях</t>
  </si>
  <si>
    <t>10. Субвенция на осуществление переданных полномочий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</si>
  <si>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11. Субвенция на осуществление переданного полномочия РФ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</si>
  <si>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8. Большесельский МР</t>
  </si>
  <si>
    <t>∆</t>
  </si>
  <si>
    <t>Проект на 2020</t>
  </si>
  <si>
    <t>4. Субсидия на реализацию мероприятий по строительству и реконструкции зданий дополнительного образования в Ярославской области</t>
  </si>
  <si>
    <t>14.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</si>
  <si>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19. Субсидия на подключение общедоступных библиотек к сети "Интернет"</t>
  </si>
  <si>
    <t>23. Субсидия на создание и модернизацию учреждений культурно-досугового типа в сельской местности, включая строительство и реконструкцию</t>
  </si>
  <si>
    <t>24. Субсидия на капитальный ремонт учреждений культурно-досугового типа в сельской местности</t>
  </si>
  <si>
    <t>25. Субсидия на проведение капитального ремонта муниципальных библиотек</t>
  </si>
  <si>
    <t>27. Субсидия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</si>
  <si>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28. 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</si>
  <si>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>2. Межбюджетные трансферты на создание модельных муниципальных библиотек</t>
  </si>
  <si>
    <t>3. Межбюджетные трансферты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</si>
  <si>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7. Межбюджетные трансферты на поддержку инициатив органов ученического самоуправления общеобразовательных организаций</t>
  </si>
  <si>
    <t>Распределении межбюджетных трансфертов местным бюджетам из областного бюджета в плане на 2020 год (руб.)</t>
  </si>
  <si>
    <t>Закон от 20.12.2019</t>
  </si>
  <si>
    <t>МР 2020</t>
  </si>
  <si>
    <t>Всего СП и ГП 2020</t>
  </si>
  <si>
    <t>СП Песочное 2020</t>
  </si>
  <si>
    <t>Арефинское СП 2020</t>
  </si>
  <si>
    <t>Волжское СП 2020</t>
  </si>
  <si>
    <t>Каменниковское СП 2020</t>
  </si>
  <si>
    <t>Покровское СП 2020</t>
  </si>
  <si>
    <t>Огарковское СП 2020</t>
  </si>
  <si>
    <t>Тихменевское СП 2020</t>
  </si>
  <si>
    <t>Судоферфское СП 2020</t>
  </si>
  <si>
    <t>Назаровское СП 2020</t>
  </si>
  <si>
    <t>Глебовское СП 2020</t>
  </si>
  <si>
    <t>Октябрьское СП 2020</t>
  </si>
  <si>
    <t>СП Ишня 2020</t>
  </si>
  <si>
    <t>СП Петровское 2020</t>
  </si>
  <si>
    <t>СП Поречье-Рыбное 2020</t>
  </si>
  <si>
    <t>СП Семибратово 2020</t>
  </si>
  <si>
    <t>Всего СП, ГП 2020</t>
  </si>
  <si>
    <t>Головинское СП 2020</t>
  </si>
  <si>
    <t>Ильинское СП 2020</t>
  </si>
  <si>
    <t>Отрадновское СП 2020</t>
  </si>
  <si>
    <t>Слободское СП 2020</t>
  </si>
  <si>
    <t>Улейминское СП 2020</t>
  </si>
  <si>
    <t>ГП Углич 2020</t>
  </si>
  <si>
    <t>Артемьевское СП 2020</t>
  </si>
  <si>
    <t>Чебаковкое СП 2020</t>
  </si>
  <si>
    <t>Левобережное СП 2020</t>
  </si>
  <si>
    <t>Констатиновское СП 2020</t>
  </si>
  <si>
    <t>ГП Тутаев 2020</t>
  </si>
  <si>
    <t>Всего СП 2020</t>
  </si>
  <si>
    <t>Большесельское СП 2020</t>
  </si>
  <si>
    <t>Благовещенское СП 2020</t>
  </si>
  <si>
    <t>Вареговское СП 2020</t>
  </si>
  <si>
    <t>Борисоглебское СП 2020</t>
  </si>
  <si>
    <t>Инальцинское СП 2020</t>
  </si>
  <si>
    <t>Андреевское СП 2020</t>
  </si>
  <si>
    <t>Высоковское СП 2020</t>
  </si>
  <si>
    <t>Вощажниковское СП 2020</t>
  </si>
  <si>
    <t>Гореловское СП 2020</t>
  </si>
  <si>
    <t>Прозоровское СП 2020</t>
  </si>
  <si>
    <t>Брейтовское СП 2020</t>
  </si>
  <si>
    <t>Заячье-Холмское СП 2020</t>
  </si>
  <si>
    <t>Митинское СП 2020</t>
  </si>
  <si>
    <t>Шопшинское СП 2020</t>
  </si>
  <si>
    <t>Великосельское СП 2020</t>
  </si>
  <si>
    <t>ГП Гаврилов-Ям 2020</t>
  </si>
  <si>
    <t>Даниловское СП 2020</t>
  </si>
  <si>
    <t>Дмитриевское СП 2020</t>
  </si>
  <si>
    <t>Середское СП 2020</t>
  </si>
  <si>
    <t>ГП Данилов 2020</t>
  </si>
  <si>
    <t>Ермаковское СП 2020</t>
  </si>
  <si>
    <t>Воскресенское СП 2020</t>
  </si>
  <si>
    <t>Осецкое СП 2020</t>
  </si>
  <si>
    <t>ГП Любим 2020</t>
  </si>
  <si>
    <t>Охотинское СП 2020</t>
  </si>
  <si>
    <t>ГП Мышкин 2020</t>
  </si>
  <si>
    <t>Приволжское СП 2020</t>
  </si>
  <si>
    <t>Веретейское СП 2020</t>
  </si>
  <si>
    <t>Некоузское СП 2020</t>
  </si>
  <si>
    <t>СП Некрасовское 2020</t>
  </si>
  <si>
    <t>СП Красный Профинтерн 2020</t>
  </si>
  <si>
    <t>СП Бурмакино 2020</t>
  </si>
  <si>
    <t>ГП Пречистое 2020</t>
  </si>
  <si>
    <t>Пречистинское СП 2020</t>
  </si>
  <si>
    <t>Кукобойское СП 2020</t>
  </si>
  <si>
    <t>ГП Пошехонье 2020</t>
  </si>
  <si>
    <t>Пригородное СП 2020</t>
  </si>
  <si>
    <t>Кременевское СП 2020</t>
  </si>
  <si>
    <t>Белосельское СП 2020</t>
  </si>
  <si>
    <t>ГП Лесная Поляна 2020</t>
  </si>
  <si>
    <t>Курбское СП 2020</t>
  </si>
  <si>
    <t>Туношенское СП 2020</t>
  </si>
  <si>
    <t>Некрасовское СП 2020</t>
  </si>
  <si>
    <t>Ивняковское СП 2020</t>
  </si>
  <si>
    <t>Кузнечихинское СП 2020</t>
  </si>
  <si>
    <t>Карабихское СП 2020</t>
  </si>
  <si>
    <t>Заволжское СП 2020</t>
  </si>
  <si>
    <t>1. Субсидия на повышение оплаты труда отдельных категорий работников муниципальных учреждений в сфере образования</t>
  </si>
  <si>
    <t>2. Субсидия на реализацию мероприятий по патриотическому воспитанию граждан</t>
  </si>
  <si>
    <t>3. Субсидия на обустройство и восстановление воинских захоронений</t>
  </si>
  <si>
    <t>5. Субсидия на реализацию мероприятий по строительству объектов инфраструктуры общего образования Ярославской области</t>
  </si>
  <si>
    <t>6 . Субсидия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</si>
  <si>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7. Субсидия на реализацию мероприятий по строительству зданий образовательных организаций для детей в возрасте от 1,5 до 3 лет</t>
  </si>
  <si>
    <t>8. Субсидия на реализацию мероприятий по строительству зданий образовательных организаций для детей в возрасте от 1,5 до 3 лет за счет средств областного бюджета</t>
  </si>
  <si>
    <t>9.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</si>
  <si>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10. Субсидия на укрепление материально-технической базы загородных организаций отдыха детей и их оздоровления, находящихся в муниципальной собственности</t>
  </si>
  <si>
    <t>11.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</si>
  <si>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12. Субсидия на государственную поддержку молодых семей Ярославской области в приобретении (строительстве) жилья</t>
  </si>
  <si>
    <t>13.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</si>
  <si>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15. Субсидия на реализацию мероприятий по стимулированию программ развития жилищного строительства</t>
  </si>
  <si>
    <t>16. Субсидия на формирование современной городской среды</t>
  </si>
  <si>
    <t>17. Субсидия на реализацию мероприятий по обеспечению безопасности граждан на водных объектах</t>
  </si>
  <si>
    <t>18.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</si>
  <si>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20. Субсидия на поддержку творческой деятельности и укрепление материально-технической базы муниципальных театров</t>
  </si>
  <si>
    <t>21. Субсидия на повышение оплаты труда работников муниципальных учреждений в сфере культуры</t>
  </si>
  <si>
    <t>22.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</si>
  <si>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26. Субсидия на реализацию мероприятий по строительству и реконструкции объектов берегоукрепления</t>
  </si>
  <si>
    <t>29. Субсидия на реализацию мероприятий по строительству и реконструкции объектов водоснабжения и водоотведения</t>
  </si>
  <si>
    <t>30. Субсидия на реализацию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</si>
  <si>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31. Субсидия на реализацию мероприятий по строительству и реконструкции объектов теплоснабжения</t>
  </si>
  <si>
    <t>32. Субсидия на реализацию мероприятий по строительству объектов газификации</t>
  </si>
  <si>
    <t>33. Субсидия на реализацию мероприятий, направленных на ускорение развития субъектов малого и среднего предпринимательства</t>
  </si>
  <si>
    <t>34. Субсидия на реализацию муниципальных программ поддержки социально ориентированных некоммерческих организаций</t>
  </si>
  <si>
    <t>35. Субсидия на финансирование дорожного хозяйства</t>
  </si>
  <si>
    <t>37. Субсидия на капитальный ремонт и ремонт дорожных объектов муниципальной собственности</t>
  </si>
  <si>
    <t>38.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</si>
  <si>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39. Субсидия на комплексное развитие транспортной инфраструктуры городской агломерации "Ярославская" за счет средств областного бюджета</t>
  </si>
  <si>
    <t>40. Субсидия на реализацию мероприятий по борьбе с борщевиком Сосновского</t>
  </si>
  <si>
    <t>41. 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</si>
  <si>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42. Субсидия на проведение мероприятий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</t>
  </si>
  <si>
    <t>43. Субсидия на проведение мероприятий по благоустройству сельских территорий</t>
  </si>
  <si>
    <t>44. Субсидия на государственную поддержку спортивных организаций, осуществляющих подготовку спортивного резерва для спортивных сборных команд, в том числе для спортивных сборных команд РФ</t>
  </si>
  <si>
    <t>45. Субсидия на укрепление материально-технической базы муниципальных учреждений физической культуры и спорта</t>
  </si>
  <si>
    <t>50.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</si>
  <si>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46.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</si>
  <si>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55. Субсидия на обеспечение трудоустройства несовершеннолетних граждан на временные рабочие места</t>
  </si>
  <si>
    <t>54. Субсидия на 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</si>
  <si>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>53. Субсидия на благоустройство, реставрацию и реконструкцию воинских захоронений и военно-мемориальных объектов</t>
  </si>
  <si>
    <t>52. Субсидия на осуществление деятельности в сфере молодежной политики  социальными учреждениями молодежи</t>
  </si>
  <si>
    <t>51. Субсидия на реализацию мероприятий инициативного бюджетирования на территории Ярославской области (поддержка местных инициатив)</t>
  </si>
  <si>
    <t>47. Субсидия на реализацию мероприятий по развитию инвестиционной привлекательности в монопрофильных муниципальных образованиях</t>
  </si>
  <si>
    <t>48. Субсидия на реализацию мероприятий по строительству и реконструкции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</si>
  <si>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49. Субсидия на строительство (реконструкцию) объектов обеспечивающей инфраструктуры, входящих в состав инвестиционных проектов по созданию туристских кластеров</t>
  </si>
  <si>
    <t>7. Тутаеский МР</t>
  </si>
  <si>
    <t>4. Рыбинский МР</t>
  </si>
  <si>
    <t>3. ГО Переславль-Залес.</t>
  </si>
  <si>
    <t>12. Субвенция на оплату жилищно-коммунальных услуг отдельным категориям граждан за счет средств федерального бюджета</t>
  </si>
  <si>
    <t>13.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</si>
  <si>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14. Субвенция на осуществление переданных полномочий по назначению и выплате ежемесячного пособия по уходу за ребенком до достижения им возраста полутора лет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</t>
  </si>
  <si>
    <t>15. 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</si>
  <si>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16. Субвенция на предоставление гражданам субсидий на оплату жилого помещения и коммунальных услуг</t>
  </si>
  <si>
    <t>17.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</si>
  <si>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18. 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</si>
  <si>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19. Субвенция на денежные выплаты</t>
  </si>
  <si>
    <t>20. Субвенция на обеспечение деятельности органов местного самоуправления в сфере социальной защиты населения</t>
  </si>
  <si>
    <t>21. Субвенция на содержание специализированных учреждений в сфере социальной защиты населения</t>
  </si>
  <si>
    <t>22. Субвенция на социальную поддержку отдельных категорий граждан в части ежемесячного пособия на ребенка</t>
  </si>
  <si>
    <t>23.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</si>
  <si>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24. Субвенция на компенсацию отдельным категориям граждан оплаты взноса на капитальный ремонт общего имущества в многоквартирном доме</t>
  </si>
  <si>
    <t>25.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</si>
  <si>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26. Субвенция на оказание социальной помощи отдельным категориям граждан</t>
  </si>
  <si>
    <t>27.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</si>
  <si>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28. Субвенция на компенсацию части расходов на приобретение путевки в организации отдыха детей и их оздоровления</t>
  </si>
  <si>
    <t>29. Субвенция на частичную оплату стоимости путевки в организации отдыха детей и их озддоровления</t>
  </si>
  <si>
    <t>30. 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</si>
  <si>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31. 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
</t>
  </si>
  <si>
    <t>32. 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</si>
  <si>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33.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</si>
  <si>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</si>
  <si>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35. Субвенция на освобождение от оплаты стоимости проезда детей из многодетных семей</t>
  </si>
  <si>
    <t>36.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</si>
  <si>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37. Субвенция на организацию и содержание скотомогильников (биотермических ям)</t>
  </si>
  <si>
    <t>38. Субвенция на отлов, содержание и возврат животных без владельцев на прежние места их обитания</t>
  </si>
  <si>
    <t>39. Субвенция на осуществление первичного воинского учета на территориях, где отсутствуют военные коммисариаты</t>
  </si>
  <si>
    <t xml:space="preserve">40. Субвенция на осуществление полномочий по составлению (изменению и дополнению) списков кандидатов в присяжные заседатели федеральных судов общей юрисдикции </t>
  </si>
  <si>
    <t>41. Субвенция на осуществление полномочий РФ по государственной регистрации актов гражданского состояния</t>
  </si>
  <si>
    <t>42. Субвенция на обеспечение профилактики безнадзорности, правонарушений несовершеннолетних и защиты их прав</t>
  </si>
  <si>
    <t>43.Субвенция на реализацию отдельных полномочий в сфере законодательства об административных правонарушенрях</t>
  </si>
  <si>
    <t>44.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</si>
  <si>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4.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</si>
  <si>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5. Межбюджетные трансферты на комплексное развитие транспортной инфраструктуры городской агломерации "Ярославская"</t>
  </si>
  <si>
    <t>6.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</si>
  <si>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ДОТАЦИИ НА СБАЛАНСИРОВАННОСТЬ И ИНЫЕ ДОТАЦИИ, всего</t>
  </si>
  <si>
    <t>1. Дотации на поддержку мер по обеспечение сбалансированности бюджетов муниципальных образований Ярославской области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</si>
  <si>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</si>
  <si>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1. Межбюджетные трансферты на выплату денежных поощрений лучшим сельским учреждениям культуры и лучшим работникам сельских учреждений культуры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</si>
</sst>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sz val="12"/>
      <color indexed="62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4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4" tint="0.39998000860214233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5" fillId="0" borderId="10" xfId="0" applyNumberFormat="1" applyFont="1" applyBorder="1" applyAlignment="1">
      <alignment horizontal="right" vertical="top"/>
    </xf>
    <xf numFmtId="0" fontId="45" fillId="0" borderId="10" xfId="0" applyNumberFormat="1" applyFont="1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45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5" fillId="0" borderId="10" xfId="0" applyNumberFormat="1" applyFont="1" applyBorder="1" applyAlignment="1">
      <alignment horizontal="right" vertical="top" wrapText="1"/>
    </xf>
    <xf numFmtId="3" fontId="46" fillId="0" borderId="10" xfId="0" applyNumberFormat="1" applyFont="1" applyBorder="1" applyAlignment="1">
      <alignment horizontal="right" vertical="top" wrapText="1"/>
    </xf>
    <xf numFmtId="3" fontId="45" fillId="33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45" fillId="0" borderId="11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3" fontId="45" fillId="34" borderId="10" xfId="0" applyNumberFormat="1" applyFont="1" applyFill="1" applyBorder="1" applyAlignment="1">
      <alignment horizontal="right" vertical="top" wrapText="1"/>
    </xf>
    <xf numFmtId="3" fontId="45" fillId="34" borderId="12" xfId="0" applyNumberFormat="1" applyFont="1" applyFill="1" applyBorder="1" applyAlignment="1">
      <alignment horizontal="right" vertical="top"/>
    </xf>
    <xf numFmtId="3" fontId="45" fillId="34" borderId="10" xfId="0" applyNumberFormat="1" applyFont="1" applyFill="1" applyBorder="1" applyAlignment="1">
      <alignment horizontal="center" vertical="top"/>
    </xf>
    <xf numFmtId="3" fontId="45" fillId="0" borderId="10" xfId="0" applyNumberFormat="1" applyFont="1" applyBorder="1" applyAlignment="1">
      <alignment horizontal="center" vertical="center" wrapText="1"/>
    </xf>
    <xf numFmtId="3" fontId="46" fillId="33" borderId="12" xfId="0" applyNumberFormat="1" applyFont="1" applyFill="1" applyBorder="1" applyAlignment="1">
      <alignment horizontal="right" vertical="top"/>
    </xf>
    <xf numFmtId="164" fontId="46" fillId="0" borderId="10" xfId="0" applyNumberFormat="1" applyFont="1" applyBorder="1" applyAlignment="1">
      <alignment horizontal="right" vertical="justify" wrapText="1"/>
    </xf>
    <xf numFmtId="164" fontId="0" fillId="0" borderId="0" xfId="0" applyNumberFormat="1" applyAlignment="1">
      <alignment/>
    </xf>
    <xf numFmtId="3" fontId="45" fillId="33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/>
    </xf>
    <xf numFmtId="0" fontId="45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5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0" fontId="45" fillId="35" borderId="10" xfId="0" applyNumberFormat="1" applyFont="1" applyFill="1" applyBorder="1" applyAlignment="1">
      <alignment horizontal="right" vertical="justify" wrapText="1"/>
    </xf>
    <xf numFmtId="0" fontId="0" fillId="35" borderId="0" xfId="0" applyFont="1" applyFill="1" applyAlignment="1">
      <alignment vertical="justify" wrapText="1"/>
    </xf>
    <xf numFmtId="164" fontId="47" fillId="0" borderId="10" xfId="0" applyNumberFormat="1" applyFont="1" applyBorder="1" applyAlignment="1">
      <alignment horizontal="right" vertical="top" wrapText="1"/>
    </xf>
    <xf numFmtId="164" fontId="36" fillId="0" borderId="0" xfId="0" applyNumberFormat="1" applyFont="1" applyAlignment="1">
      <alignment vertical="justify" wrapText="1"/>
    </xf>
    <xf numFmtId="0" fontId="0" fillId="0" borderId="0" xfId="0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34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0" fontId="7" fillId="35" borderId="10" xfId="52" applyNumberFormat="1" applyFont="1" applyFill="1" applyBorder="1" applyAlignment="1" applyProtection="1">
      <alignment horizontal="left" vertical="top" wrapText="1"/>
      <protection hidden="1"/>
    </xf>
    <xf numFmtId="0" fontId="46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3" fontId="4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4" fontId="46" fillId="0" borderId="12" xfId="0" applyNumberFormat="1" applyFont="1" applyBorder="1" applyAlignment="1">
      <alignment horizontal="center" vertical="top"/>
    </xf>
    <xf numFmtId="164" fontId="46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48" fillId="0" borderId="0" xfId="0" applyFont="1" applyAlignment="1">
      <alignment vertical="top" wrapText="1"/>
    </xf>
    <xf numFmtId="3" fontId="46" fillId="33" borderId="10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3" fontId="45" fillId="33" borderId="12" xfId="0" applyNumberFormat="1" applyFont="1" applyFill="1" applyBorder="1" applyAlignment="1">
      <alignment horizontal="right" vertical="top" wrapText="1"/>
    </xf>
    <xf numFmtId="3" fontId="46" fillId="0" borderId="11" xfId="0" applyNumberFormat="1" applyFont="1" applyBorder="1" applyAlignment="1">
      <alignment vertical="top" wrapText="1"/>
    </xf>
    <xf numFmtId="3" fontId="45" fillId="35" borderId="10" xfId="0" applyNumberFormat="1" applyFont="1" applyFill="1" applyBorder="1" applyAlignment="1">
      <alignment horizontal="right" vertical="top" wrapText="1"/>
    </xf>
    <xf numFmtId="3" fontId="49" fillId="33" borderId="12" xfId="0" applyNumberFormat="1" applyFont="1" applyFill="1" applyBorder="1" applyAlignment="1">
      <alignment horizontal="right" vertical="top" wrapText="1"/>
    </xf>
    <xf numFmtId="3" fontId="45" fillId="34" borderId="10" xfId="0" applyNumberFormat="1" applyFont="1" applyFill="1" applyBorder="1" applyAlignment="1">
      <alignment horizontal="right" vertical="top"/>
    </xf>
    <xf numFmtId="3" fontId="46" fillId="33" borderId="10" xfId="0" applyNumberFormat="1" applyFont="1" applyFill="1" applyBorder="1" applyAlignment="1">
      <alignment horizontal="right" vertical="top"/>
    </xf>
    <xf numFmtId="3" fontId="45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0" fontId="48" fillId="0" borderId="10" xfId="0" applyFont="1" applyBorder="1" applyAlignment="1">
      <alignment/>
    </xf>
    <xf numFmtId="0" fontId="0" fillId="33" borderId="0" xfId="0" applyFill="1" applyAlignment="1">
      <alignment vertical="justify" wrapText="1"/>
    </xf>
    <xf numFmtId="3" fontId="45" fillId="36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top"/>
    </xf>
    <xf numFmtId="3" fontId="46" fillId="33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horizontal="right" vertical="top"/>
    </xf>
    <xf numFmtId="3" fontId="7" fillId="33" borderId="12" xfId="0" applyNumberFormat="1" applyFont="1" applyFill="1" applyBorder="1" applyAlignment="1">
      <alignment horizontal="right" vertical="top"/>
    </xf>
    <xf numFmtId="3" fontId="7" fillId="33" borderId="10" xfId="0" applyNumberFormat="1" applyFont="1" applyFill="1" applyBorder="1" applyAlignment="1">
      <alignment horizontal="right" vertical="top"/>
    </xf>
    <xf numFmtId="0" fontId="13" fillId="33" borderId="0" xfId="0" applyFont="1" applyFill="1" applyAlignment="1">
      <alignment/>
    </xf>
    <xf numFmtId="0" fontId="48" fillId="0" borderId="0" xfId="0" applyFont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50" fillId="0" borderId="14" xfId="0" applyNumberFormat="1" applyFont="1" applyBorder="1" applyAlignment="1">
      <alignment horizontal="center" vertical="center" wrapText="1"/>
    </xf>
    <xf numFmtId="164" fontId="47" fillId="0" borderId="14" xfId="0" applyNumberFormat="1" applyFont="1" applyBorder="1" applyAlignment="1">
      <alignment horizontal="right" vertical="top" wrapText="1"/>
    </xf>
    <xf numFmtId="3" fontId="45" fillId="34" borderId="14" xfId="0" applyNumberFormat="1" applyFont="1" applyFill="1" applyBorder="1" applyAlignment="1">
      <alignment horizontal="center" vertical="top"/>
    </xf>
    <xf numFmtId="3" fontId="46" fillId="0" borderId="14" xfId="0" applyNumberFormat="1" applyFont="1" applyBorder="1" applyAlignment="1">
      <alignment horizontal="right" vertical="top" wrapText="1"/>
    </xf>
    <xf numFmtId="3" fontId="45" fillId="0" borderId="14" xfId="0" applyNumberFormat="1" applyFont="1" applyBorder="1" applyAlignment="1">
      <alignment horizontal="right" vertical="top" wrapText="1"/>
    </xf>
    <xf numFmtId="3" fontId="45" fillId="34" borderId="14" xfId="0" applyNumberFormat="1" applyFont="1" applyFill="1" applyBorder="1" applyAlignment="1">
      <alignment horizontal="right" vertical="top"/>
    </xf>
    <xf numFmtId="3" fontId="46" fillId="33" borderId="14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top"/>
    </xf>
    <xf numFmtId="3" fontId="7" fillId="33" borderId="14" xfId="0" applyNumberFormat="1" applyFont="1" applyFill="1" applyBorder="1" applyAlignment="1">
      <alignment horizontal="right" vertical="top" wrapText="1"/>
    </xf>
    <xf numFmtId="3" fontId="45" fillId="33" borderId="14" xfId="0" applyNumberFormat="1" applyFont="1" applyFill="1" applyBorder="1" applyAlignment="1">
      <alignment horizontal="right" vertical="top" wrapText="1"/>
    </xf>
    <xf numFmtId="3" fontId="7" fillId="33" borderId="14" xfId="0" applyNumberFormat="1" applyFont="1" applyFill="1" applyBorder="1" applyAlignment="1">
      <alignment horizontal="right" vertical="top"/>
    </xf>
    <xf numFmtId="3" fontId="46" fillId="0" borderId="15" xfId="0" applyNumberFormat="1" applyFont="1" applyBorder="1" applyAlignment="1">
      <alignment vertical="top" wrapText="1"/>
    </xf>
    <xf numFmtId="3" fontId="45" fillId="35" borderId="14" xfId="0" applyNumberFormat="1" applyFont="1" applyFill="1" applyBorder="1" applyAlignment="1">
      <alignment horizontal="right" vertical="top" wrapText="1"/>
    </xf>
    <xf numFmtId="3" fontId="45" fillId="34" borderId="14" xfId="0" applyNumberFormat="1" applyFont="1" applyFill="1" applyBorder="1" applyAlignment="1">
      <alignment horizontal="right" vertical="top" wrapText="1"/>
    </xf>
    <xf numFmtId="3" fontId="46" fillId="33" borderId="14" xfId="0" applyNumberFormat="1" applyFont="1" applyFill="1" applyBorder="1" applyAlignment="1">
      <alignment horizontal="right" vertical="top" wrapText="1"/>
    </xf>
    <xf numFmtId="3" fontId="49" fillId="33" borderId="14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/>
    </xf>
    <xf numFmtId="0" fontId="46" fillId="0" borderId="14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46" fillId="0" borderId="10" xfId="0" applyNumberFormat="1" applyFont="1" applyBorder="1" applyAlignment="1">
      <alignment horizontal="right" vertical="justify" wrapText="1"/>
    </xf>
    <xf numFmtId="0" fontId="51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vertical="justify" wrapText="1"/>
    </xf>
    <xf numFmtId="164" fontId="46" fillId="0" borderId="12" xfId="0" applyNumberFormat="1" applyFont="1" applyBorder="1" applyAlignment="1">
      <alignment horizontal="center" vertical="top"/>
    </xf>
    <xf numFmtId="0" fontId="45" fillId="34" borderId="10" xfId="0" applyNumberFormat="1" applyFont="1" applyFill="1" applyBorder="1" applyAlignment="1">
      <alignment horizontal="right" vertical="justify" wrapText="1"/>
    </xf>
    <xf numFmtId="0" fontId="7" fillId="34" borderId="10" xfId="52" applyNumberFormat="1" applyFont="1" applyFill="1" applyBorder="1" applyAlignment="1" applyProtection="1">
      <alignment horizontal="left" vertical="top" wrapText="1"/>
      <protection hidden="1"/>
    </xf>
    <xf numFmtId="0" fontId="0" fillId="34" borderId="0" xfId="0" applyFill="1" applyAlignment="1">
      <alignment vertical="justify" wrapText="1"/>
    </xf>
    <xf numFmtId="3" fontId="52" fillId="34" borderId="10" xfId="0" applyNumberFormat="1" applyFont="1" applyFill="1" applyBorder="1" applyAlignment="1">
      <alignment horizontal="right" vertical="top" wrapText="1"/>
    </xf>
    <xf numFmtId="3" fontId="52" fillId="34" borderId="14" xfId="0" applyNumberFormat="1" applyFont="1" applyFill="1" applyBorder="1" applyAlignment="1">
      <alignment horizontal="right" vertical="top" wrapText="1"/>
    </xf>
    <xf numFmtId="0" fontId="48" fillId="34" borderId="10" xfId="0" applyFont="1" applyFill="1" applyBorder="1" applyAlignment="1">
      <alignment vertical="top" wrapText="1"/>
    </xf>
    <xf numFmtId="3" fontId="45" fillId="34" borderId="12" xfId="0" applyNumberFormat="1" applyFont="1" applyFill="1" applyBorder="1" applyAlignment="1">
      <alignment horizontal="right" vertical="top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justify" wrapText="1"/>
    </xf>
    <xf numFmtId="3" fontId="0" fillId="0" borderId="0" xfId="0" applyNumberFormat="1" applyAlignment="1">
      <alignment shrinkToFit="1"/>
    </xf>
    <xf numFmtId="3" fontId="0" fillId="0" borderId="16" xfId="0" applyNumberFormat="1" applyBorder="1" applyAlignment="1">
      <alignment/>
    </xf>
    <xf numFmtId="164" fontId="45" fillId="0" borderId="10" xfId="0" applyNumberFormat="1" applyFont="1" applyBorder="1" applyAlignment="1">
      <alignment horizontal="right" vertical="top" wrapText="1"/>
    </xf>
    <xf numFmtId="3" fontId="53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46" fillId="0" borderId="12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/>
    </xf>
    <xf numFmtId="0" fontId="46" fillId="0" borderId="17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  <xf numFmtId="0" fontId="45" fillId="0" borderId="18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6" fillId="0" borderId="18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top"/>
    </xf>
    <xf numFmtId="0" fontId="36" fillId="0" borderId="14" xfId="0" applyFont="1" applyBorder="1" applyAlignment="1">
      <alignment horizontal="center" vertical="top"/>
    </xf>
    <xf numFmtId="0" fontId="36" fillId="0" borderId="17" xfId="0" applyFont="1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3" fontId="46" fillId="0" borderId="12" xfId="0" applyNumberFormat="1" applyFont="1" applyBorder="1" applyAlignment="1">
      <alignment horizontal="left" vertical="top"/>
    </xf>
    <xf numFmtId="0" fontId="36" fillId="0" borderId="14" xfId="0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W131"/>
  <sheetViews>
    <sheetView tabSelected="1" zoomScale="80" zoomScaleNormal="80"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31" customWidth="1"/>
    <col min="3" max="3" width="17.28125" style="10" customWidth="1"/>
    <col min="4" max="4" width="16.00390625" style="10" customWidth="1"/>
    <col min="5" max="5" width="16.421875" style="10" hidden="1" customWidth="1"/>
    <col min="6" max="6" width="15.00390625" style="10" hidden="1" customWidth="1"/>
    <col min="7" max="8" width="16.421875" style="10" hidden="1" customWidth="1"/>
    <col min="9" max="9" width="17.7109375" style="10" hidden="1" customWidth="1"/>
    <col min="10" max="10" width="16.421875" style="10" hidden="1" customWidth="1"/>
    <col min="11" max="11" width="17.421875" style="43" customWidth="1"/>
    <col min="12" max="12" width="16.8515625" style="43" customWidth="1"/>
    <col min="13" max="13" width="16.421875" style="45" customWidth="1"/>
    <col min="14" max="14" width="15.7109375" style="45" customWidth="1"/>
    <col min="15" max="15" width="16.140625" style="45" customWidth="1"/>
    <col min="16" max="16" width="14.7109375" style="45" customWidth="1"/>
    <col min="17" max="17" width="15.28125" style="1" hidden="1" customWidth="1"/>
    <col min="18" max="18" width="15.8515625" style="1" customWidth="1"/>
    <col min="19" max="19" width="16.140625" style="0" customWidth="1"/>
    <col min="20" max="20" width="14.28125" style="0" customWidth="1"/>
    <col min="21" max="21" width="12.8515625" style="0" customWidth="1"/>
    <col min="22" max="22" width="12.7109375" style="0" customWidth="1"/>
    <col min="23" max="23" width="13.00390625" style="0" customWidth="1"/>
    <col min="24" max="25" width="12.421875" style="0" customWidth="1"/>
    <col min="26" max="26" width="12.57421875" style="0" customWidth="1"/>
    <col min="27" max="27" width="12.421875" style="0" customWidth="1"/>
    <col min="28" max="28" width="13.7109375" style="0" customWidth="1"/>
    <col min="29" max="29" width="12.421875" style="0" customWidth="1"/>
    <col min="30" max="30" width="13.00390625" style="0" customWidth="1"/>
    <col min="31" max="31" width="15.140625" style="1" customWidth="1"/>
    <col min="32" max="32" width="16.140625" style="1" customWidth="1"/>
    <col min="33" max="33" width="16.140625" style="0" customWidth="1"/>
    <col min="34" max="34" width="14.7109375" style="0" customWidth="1"/>
    <col min="35" max="35" width="13.421875" style="0" customWidth="1"/>
    <col min="36" max="36" width="13.57421875" style="0" customWidth="1"/>
    <col min="37" max="38" width="13.7109375" style="0" customWidth="1"/>
    <col min="39" max="39" width="15.57421875" style="0" customWidth="1"/>
    <col min="40" max="40" width="16.28125" style="0" customWidth="1"/>
    <col min="41" max="41" width="16.140625" style="0" customWidth="1"/>
    <col min="42" max="42" width="14.28125" style="0" customWidth="1"/>
    <col min="43" max="43" width="13.28125" style="0" customWidth="1"/>
    <col min="44" max="44" width="13.8515625" style="0" customWidth="1"/>
    <col min="45" max="45" width="14.00390625" style="0" customWidth="1"/>
    <col min="46" max="46" width="14.140625" style="0" customWidth="1"/>
    <col min="47" max="47" width="13.7109375" style="0" customWidth="1"/>
    <col min="48" max="48" width="14.8515625" style="0" customWidth="1"/>
    <col min="49" max="50" width="16.00390625" style="0" customWidth="1"/>
    <col min="51" max="51" width="14.57421875" style="0" customWidth="1"/>
    <col min="52" max="52" width="13.57421875" style="0" customWidth="1"/>
    <col min="53" max="53" width="13.28125" style="0" customWidth="1"/>
    <col min="54" max="55" width="13.00390625" style="0" customWidth="1"/>
    <col min="56" max="57" width="14.140625" style="0" customWidth="1"/>
    <col min="58" max="58" width="14.421875" style="0" customWidth="1"/>
    <col min="59" max="59" width="14.28125" style="0" customWidth="1"/>
    <col min="60" max="60" width="13.421875" style="0" customWidth="1"/>
    <col min="61" max="61" width="13.00390625" style="0" customWidth="1"/>
    <col min="62" max="62" width="13.28125" style="0" customWidth="1"/>
    <col min="63" max="63" width="14.7109375" style="0" customWidth="1"/>
    <col min="64" max="64" width="14.140625" style="0" customWidth="1"/>
    <col min="65" max="65" width="13.28125" style="0" customWidth="1"/>
    <col min="66" max="66" width="12.8515625" style="0" customWidth="1"/>
    <col min="67" max="69" width="12.421875" style="0" customWidth="1"/>
    <col min="70" max="70" width="13.00390625" style="0" customWidth="1"/>
    <col min="71" max="71" width="14.140625" style="0" customWidth="1"/>
    <col min="72" max="72" width="14.7109375" style="0" customWidth="1"/>
    <col min="73" max="75" width="13.421875" style="0" customWidth="1"/>
    <col min="76" max="76" width="14.140625" style="0" customWidth="1"/>
    <col min="77" max="77" width="16.00390625" style="0" customWidth="1"/>
    <col min="78" max="78" width="14.140625" style="0" customWidth="1"/>
    <col min="79" max="79" width="14.28125" style="0" customWidth="1"/>
    <col min="80" max="83" width="13.28125" style="0" customWidth="1"/>
    <col min="84" max="84" width="13.421875" style="0" customWidth="1"/>
    <col min="85" max="85" width="15.28125" style="0" customWidth="1"/>
    <col min="86" max="86" width="14.140625" style="0" customWidth="1"/>
    <col min="87" max="87" width="13.421875" style="0" customWidth="1"/>
    <col min="88" max="90" width="13.00390625" style="0" customWidth="1"/>
    <col min="91" max="91" width="14.00390625" style="0" customWidth="1"/>
    <col min="92" max="92" width="14.140625" style="0" customWidth="1"/>
    <col min="93" max="93" width="14.8515625" style="0" customWidth="1"/>
    <col min="94" max="96" width="13.57421875" style="0" customWidth="1"/>
    <col min="97" max="97" width="13.140625" style="0" customWidth="1"/>
    <col min="98" max="98" width="13.00390625" style="0" customWidth="1"/>
    <col min="99" max="99" width="14.28125" style="0" customWidth="1"/>
    <col min="100" max="100" width="14.421875" style="0" customWidth="1"/>
    <col min="101" max="102" width="13.421875" style="0" customWidth="1"/>
    <col min="103" max="103" width="13.00390625" style="0" customWidth="1"/>
    <col min="104" max="104" width="14.00390625" style="0" customWidth="1"/>
    <col min="105" max="105" width="15.140625" style="94" customWidth="1"/>
    <col min="106" max="106" width="0.2890625" style="0" customWidth="1"/>
    <col min="107" max="108" width="14.421875" style="0" customWidth="1"/>
    <col min="109" max="111" width="13.421875" style="0" customWidth="1"/>
    <col min="112" max="112" width="13.7109375" style="0" customWidth="1"/>
    <col min="113" max="113" width="15.140625" style="0" customWidth="1"/>
    <col min="114" max="115" width="14.140625" style="0" customWidth="1"/>
    <col min="116" max="117" width="13.57421875" style="0" customWidth="1"/>
    <col min="118" max="118" width="13.8515625" style="0" customWidth="1"/>
    <col min="119" max="119" width="14.7109375" style="0" customWidth="1"/>
    <col min="120" max="120" width="14.28125" style="0" customWidth="1"/>
    <col min="121" max="123" width="13.7109375" style="0" customWidth="1"/>
    <col min="124" max="124" width="13.8515625" style="0" customWidth="1"/>
    <col min="125" max="125" width="14.28125" style="0" customWidth="1"/>
    <col min="126" max="126" width="14.140625" style="0" customWidth="1"/>
    <col min="127" max="129" width="13.7109375" style="0" customWidth="1"/>
    <col min="130" max="130" width="13.140625" style="0" customWidth="1"/>
    <col min="131" max="131" width="12.421875" style="0" customWidth="1"/>
    <col min="132" max="132" width="13.00390625" style="0" customWidth="1"/>
    <col min="133" max="133" width="16.00390625" style="0" customWidth="1"/>
    <col min="134" max="134" width="15.8515625" style="0" customWidth="1"/>
    <col min="135" max="135" width="13.8515625" style="0" customWidth="1"/>
    <col min="136" max="137" width="13.140625" style="0" customWidth="1"/>
    <col min="138" max="139" width="13.00390625" style="0" customWidth="1"/>
    <col min="140" max="140" width="12.57421875" style="0" customWidth="1"/>
    <col min="141" max="141" width="13.00390625" style="0" customWidth="1"/>
    <col min="142" max="142" width="13.140625" style="0" customWidth="1"/>
    <col min="143" max="143" width="12.8515625" style="0" customWidth="1"/>
    <col min="144" max="144" width="13.57421875" style="0" customWidth="1"/>
    <col min="150" max="150" width="16.140625" style="0" customWidth="1"/>
  </cols>
  <sheetData>
    <row r="2" spans="2:176" ht="18" customHeight="1">
      <c r="B2" s="115" t="s">
        <v>54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48"/>
      <c r="AN2" s="42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</row>
    <row r="3" spans="13:176" ht="15">
      <c r="M3" s="43"/>
      <c r="O3" s="43"/>
      <c r="R3" s="112"/>
      <c r="AF3" s="112"/>
      <c r="AN3" s="10"/>
      <c r="AW3" s="10"/>
      <c r="BE3" s="10"/>
      <c r="BK3" s="10"/>
      <c r="BS3" s="10"/>
      <c r="BY3" s="10"/>
      <c r="CG3" s="10"/>
      <c r="CN3" s="10"/>
      <c r="CU3" s="10"/>
      <c r="DA3" s="113"/>
      <c r="DI3" s="10"/>
      <c r="DO3" s="10"/>
      <c r="DU3" s="10"/>
      <c r="EC3" s="10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</row>
    <row r="4" spans="1:176" ht="15.75">
      <c r="A4" s="122" t="s">
        <v>14</v>
      </c>
      <c r="B4" s="124" t="s">
        <v>20</v>
      </c>
      <c r="C4" s="126" t="s">
        <v>13</v>
      </c>
      <c r="D4" s="127"/>
      <c r="E4" s="127"/>
      <c r="F4" s="128"/>
      <c r="G4" s="46"/>
      <c r="H4" s="46"/>
      <c r="I4" s="102"/>
      <c r="J4" s="102"/>
      <c r="K4" s="96" t="s">
        <v>1</v>
      </c>
      <c r="L4" s="95"/>
      <c r="M4" s="117" t="s">
        <v>0</v>
      </c>
      <c r="N4" s="130"/>
      <c r="O4" s="117" t="s">
        <v>181</v>
      </c>
      <c r="P4" s="130"/>
      <c r="Q4" s="117" t="s">
        <v>180</v>
      </c>
      <c r="R4" s="118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0"/>
      <c r="AF4" s="117" t="s">
        <v>2</v>
      </c>
      <c r="AG4" s="129"/>
      <c r="AH4" s="129"/>
      <c r="AI4" s="129"/>
      <c r="AJ4" s="129"/>
      <c r="AK4" s="129"/>
      <c r="AL4" s="129"/>
      <c r="AM4" s="130"/>
      <c r="AN4" s="117" t="s">
        <v>3</v>
      </c>
      <c r="AO4" s="129"/>
      <c r="AP4" s="129"/>
      <c r="AQ4" s="129"/>
      <c r="AR4" s="129"/>
      <c r="AS4" s="129"/>
      <c r="AT4" s="129"/>
      <c r="AU4" s="129"/>
      <c r="AV4" s="130"/>
      <c r="AW4" s="117" t="s">
        <v>179</v>
      </c>
      <c r="AX4" s="129"/>
      <c r="AY4" s="129"/>
      <c r="AZ4" s="129"/>
      <c r="BA4" s="129"/>
      <c r="BB4" s="129"/>
      <c r="BC4" s="129"/>
      <c r="BD4" s="130"/>
      <c r="BE4" s="131" t="s">
        <v>40</v>
      </c>
      <c r="BF4" s="129"/>
      <c r="BG4" s="129"/>
      <c r="BH4" s="129"/>
      <c r="BI4" s="129"/>
      <c r="BJ4" s="130"/>
      <c r="BK4" s="117" t="s">
        <v>4</v>
      </c>
      <c r="BL4" s="129"/>
      <c r="BM4" s="129"/>
      <c r="BN4" s="129"/>
      <c r="BO4" s="129"/>
      <c r="BP4" s="129"/>
      <c r="BQ4" s="129"/>
      <c r="BR4" s="130"/>
      <c r="BS4" s="117" t="s">
        <v>5</v>
      </c>
      <c r="BT4" s="129"/>
      <c r="BU4" s="129"/>
      <c r="BV4" s="129"/>
      <c r="BW4" s="129"/>
      <c r="BX4" s="130"/>
      <c r="BY4" s="117" t="s">
        <v>6</v>
      </c>
      <c r="BZ4" s="129"/>
      <c r="CA4" s="129"/>
      <c r="CB4" s="129"/>
      <c r="CC4" s="129"/>
      <c r="CD4" s="129"/>
      <c r="CE4" s="129"/>
      <c r="CF4" s="130"/>
      <c r="CG4" s="117" t="s">
        <v>7</v>
      </c>
      <c r="CH4" s="129"/>
      <c r="CI4" s="129"/>
      <c r="CJ4" s="129"/>
      <c r="CK4" s="129"/>
      <c r="CL4" s="129"/>
      <c r="CM4" s="130"/>
      <c r="CN4" s="117" t="s">
        <v>8</v>
      </c>
      <c r="CO4" s="129"/>
      <c r="CP4" s="129"/>
      <c r="CQ4" s="129"/>
      <c r="CR4" s="129"/>
      <c r="CS4" s="129"/>
      <c r="CT4" s="130"/>
      <c r="CU4" s="117" t="s">
        <v>9</v>
      </c>
      <c r="CV4" s="129"/>
      <c r="CW4" s="129"/>
      <c r="CX4" s="129"/>
      <c r="CY4" s="129"/>
      <c r="CZ4" s="130"/>
      <c r="DA4" s="117" t="s">
        <v>10</v>
      </c>
      <c r="DB4" s="120"/>
      <c r="DC4" s="120"/>
      <c r="DD4" s="120"/>
      <c r="DE4" s="120"/>
      <c r="DF4" s="120"/>
      <c r="DG4" s="120"/>
      <c r="DH4" s="121"/>
      <c r="DI4" s="117" t="s">
        <v>11</v>
      </c>
      <c r="DJ4" s="120"/>
      <c r="DK4" s="120"/>
      <c r="DL4" s="120"/>
      <c r="DM4" s="120"/>
      <c r="DN4" s="121"/>
      <c r="DO4" s="117" t="s">
        <v>12</v>
      </c>
      <c r="DP4" s="120"/>
      <c r="DQ4" s="120"/>
      <c r="DR4" s="120"/>
      <c r="DS4" s="120"/>
      <c r="DT4" s="121"/>
      <c r="DU4" s="117" t="s">
        <v>27</v>
      </c>
      <c r="DV4" s="120"/>
      <c r="DW4" s="120"/>
      <c r="DX4" s="120"/>
      <c r="DY4" s="120"/>
      <c r="DZ4" s="120"/>
      <c r="EA4" s="120"/>
      <c r="EB4" s="121"/>
      <c r="EC4" s="117" t="s">
        <v>28</v>
      </c>
      <c r="ED4" s="118"/>
      <c r="EE4" s="118"/>
      <c r="EF4" s="118"/>
      <c r="EG4" s="118"/>
      <c r="EH4" s="118"/>
      <c r="EI4" s="118"/>
      <c r="EJ4" s="118"/>
      <c r="EK4" s="118"/>
      <c r="EL4" s="118"/>
      <c r="EM4" s="119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</row>
    <row r="5" spans="1:176" ht="63">
      <c r="A5" s="123"/>
      <c r="B5" s="125"/>
      <c r="C5" s="16" t="s">
        <v>55</v>
      </c>
      <c r="D5" s="16" t="s">
        <v>30</v>
      </c>
      <c r="E5" s="62" t="s">
        <v>42</v>
      </c>
      <c r="F5" s="62" t="s">
        <v>30</v>
      </c>
      <c r="G5" s="16"/>
      <c r="H5" s="16"/>
      <c r="I5" s="16"/>
      <c r="J5" s="16"/>
      <c r="K5" s="44" t="s">
        <v>55</v>
      </c>
      <c r="L5" s="44"/>
      <c r="M5" s="44" t="s">
        <v>55</v>
      </c>
      <c r="N5" s="44"/>
      <c r="O5" s="44" t="s">
        <v>55</v>
      </c>
      <c r="P5" s="44"/>
      <c r="Q5" s="16"/>
      <c r="R5" s="16" t="s">
        <v>55</v>
      </c>
      <c r="S5" s="16" t="s">
        <v>56</v>
      </c>
      <c r="T5" s="16" t="s">
        <v>57</v>
      </c>
      <c r="U5" s="16" t="s">
        <v>58</v>
      </c>
      <c r="V5" s="16" t="s">
        <v>59</v>
      </c>
      <c r="W5" s="16" t="s">
        <v>60</v>
      </c>
      <c r="X5" s="16" t="s">
        <v>61</v>
      </c>
      <c r="Y5" s="16" t="s">
        <v>62</v>
      </c>
      <c r="Z5" s="16" t="s">
        <v>63</v>
      </c>
      <c r="AA5" s="16" t="s">
        <v>64</v>
      </c>
      <c r="AB5" s="16" t="s">
        <v>65</v>
      </c>
      <c r="AC5" s="16" t="s">
        <v>66</v>
      </c>
      <c r="AD5" s="16" t="s">
        <v>67</v>
      </c>
      <c r="AE5" s="16" t="s">
        <v>68</v>
      </c>
      <c r="AF5" s="16" t="s">
        <v>55</v>
      </c>
      <c r="AG5" s="16" t="s">
        <v>56</v>
      </c>
      <c r="AH5" s="16" t="s">
        <v>57</v>
      </c>
      <c r="AI5" s="16" t="s">
        <v>29</v>
      </c>
      <c r="AJ5" s="16" t="s">
        <v>69</v>
      </c>
      <c r="AK5" s="16" t="s">
        <v>70</v>
      </c>
      <c r="AL5" s="16" t="s">
        <v>71</v>
      </c>
      <c r="AM5" s="16" t="s">
        <v>72</v>
      </c>
      <c r="AN5" s="16" t="s">
        <v>55</v>
      </c>
      <c r="AO5" s="16" t="s">
        <v>56</v>
      </c>
      <c r="AP5" s="16" t="s">
        <v>73</v>
      </c>
      <c r="AQ5" s="16" t="s">
        <v>74</v>
      </c>
      <c r="AR5" s="16" t="s">
        <v>75</v>
      </c>
      <c r="AS5" s="16" t="s">
        <v>76</v>
      </c>
      <c r="AT5" s="16" t="s">
        <v>77</v>
      </c>
      <c r="AU5" s="16" t="s">
        <v>78</v>
      </c>
      <c r="AV5" s="16" t="s">
        <v>79</v>
      </c>
      <c r="AW5" s="16" t="s">
        <v>55</v>
      </c>
      <c r="AX5" s="16" t="s">
        <v>56</v>
      </c>
      <c r="AY5" s="16" t="s">
        <v>73</v>
      </c>
      <c r="AZ5" s="16" t="s">
        <v>80</v>
      </c>
      <c r="BA5" s="16" t="s">
        <v>81</v>
      </c>
      <c r="BB5" s="16" t="s">
        <v>82</v>
      </c>
      <c r="BC5" s="16" t="s">
        <v>83</v>
      </c>
      <c r="BD5" s="16" t="s">
        <v>84</v>
      </c>
      <c r="BE5" s="16" t="s">
        <v>55</v>
      </c>
      <c r="BF5" s="16" t="s">
        <v>56</v>
      </c>
      <c r="BG5" s="16" t="s">
        <v>85</v>
      </c>
      <c r="BH5" s="16" t="s">
        <v>86</v>
      </c>
      <c r="BI5" s="16" t="s">
        <v>87</v>
      </c>
      <c r="BJ5" s="16" t="s">
        <v>88</v>
      </c>
      <c r="BK5" s="16" t="s">
        <v>55</v>
      </c>
      <c r="BL5" s="16" t="s">
        <v>56</v>
      </c>
      <c r="BM5" s="16" t="s">
        <v>85</v>
      </c>
      <c r="BN5" s="16" t="s">
        <v>89</v>
      </c>
      <c r="BO5" s="16" t="s">
        <v>90</v>
      </c>
      <c r="BP5" s="16" t="s">
        <v>91</v>
      </c>
      <c r="BQ5" s="16" t="s">
        <v>92</v>
      </c>
      <c r="BR5" s="16" t="s">
        <v>93</v>
      </c>
      <c r="BS5" s="16" t="s">
        <v>55</v>
      </c>
      <c r="BT5" s="16" t="s">
        <v>56</v>
      </c>
      <c r="BU5" s="16" t="s">
        <v>85</v>
      </c>
      <c r="BV5" s="16" t="s">
        <v>94</v>
      </c>
      <c r="BW5" s="16" t="s">
        <v>95</v>
      </c>
      <c r="BX5" s="16" t="s">
        <v>96</v>
      </c>
      <c r="BY5" s="16" t="s">
        <v>55</v>
      </c>
      <c r="BZ5" s="16" t="s">
        <v>56</v>
      </c>
      <c r="CA5" s="16" t="s">
        <v>85</v>
      </c>
      <c r="CB5" s="16" t="s">
        <v>97</v>
      </c>
      <c r="CC5" s="16" t="s">
        <v>98</v>
      </c>
      <c r="CD5" s="16" t="s">
        <v>99</v>
      </c>
      <c r="CE5" s="16" t="s">
        <v>100</v>
      </c>
      <c r="CF5" s="16" t="s">
        <v>101</v>
      </c>
      <c r="CG5" s="16" t="s">
        <v>55</v>
      </c>
      <c r="CH5" s="16" t="s">
        <v>56</v>
      </c>
      <c r="CI5" s="16" t="s">
        <v>85</v>
      </c>
      <c r="CJ5" s="16" t="s">
        <v>102</v>
      </c>
      <c r="CK5" s="16" t="s">
        <v>103</v>
      </c>
      <c r="CL5" s="16" t="s">
        <v>104</v>
      </c>
      <c r="CM5" s="16" t="s">
        <v>105</v>
      </c>
      <c r="CN5" s="16" t="s">
        <v>55</v>
      </c>
      <c r="CO5" s="16" t="s">
        <v>56</v>
      </c>
      <c r="CP5" s="16" t="s">
        <v>85</v>
      </c>
      <c r="CQ5" s="16" t="s">
        <v>106</v>
      </c>
      <c r="CR5" s="16" t="s">
        <v>107</v>
      </c>
      <c r="CS5" s="16" t="s">
        <v>108</v>
      </c>
      <c r="CT5" s="16" t="s">
        <v>109</v>
      </c>
      <c r="CU5" s="16" t="s">
        <v>55</v>
      </c>
      <c r="CV5" s="16" t="s">
        <v>56</v>
      </c>
      <c r="CW5" s="16" t="s">
        <v>73</v>
      </c>
      <c r="CX5" s="16" t="s">
        <v>110</v>
      </c>
      <c r="CY5" s="16" t="s">
        <v>111</v>
      </c>
      <c r="CZ5" s="16" t="s">
        <v>112</v>
      </c>
      <c r="DA5" s="16" t="s">
        <v>55</v>
      </c>
      <c r="DB5" s="78" t="s">
        <v>41</v>
      </c>
      <c r="DC5" s="16" t="s">
        <v>56</v>
      </c>
      <c r="DD5" s="16" t="s">
        <v>85</v>
      </c>
      <c r="DE5" s="16" t="s">
        <v>60</v>
      </c>
      <c r="DF5" s="16" t="s">
        <v>113</v>
      </c>
      <c r="DG5" s="16" t="s">
        <v>68</v>
      </c>
      <c r="DH5" s="16" t="s">
        <v>114</v>
      </c>
      <c r="DI5" s="16" t="s">
        <v>55</v>
      </c>
      <c r="DJ5" s="16" t="s">
        <v>56</v>
      </c>
      <c r="DK5" s="16" t="s">
        <v>85</v>
      </c>
      <c r="DL5" s="16" t="s">
        <v>115</v>
      </c>
      <c r="DM5" s="16" t="s">
        <v>116</v>
      </c>
      <c r="DN5" s="16" t="s">
        <v>117</v>
      </c>
      <c r="DO5" s="16" t="s">
        <v>55</v>
      </c>
      <c r="DP5" s="16" t="s">
        <v>56</v>
      </c>
      <c r="DQ5" s="16" t="s">
        <v>85</v>
      </c>
      <c r="DR5" s="16" t="s">
        <v>118</v>
      </c>
      <c r="DS5" s="16" t="s">
        <v>119</v>
      </c>
      <c r="DT5" s="16" t="s">
        <v>120</v>
      </c>
      <c r="DU5" s="16" t="s">
        <v>55</v>
      </c>
      <c r="DV5" s="16" t="s">
        <v>56</v>
      </c>
      <c r="DW5" s="16" t="s">
        <v>85</v>
      </c>
      <c r="DX5" s="16" t="s">
        <v>121</v>
      </c>
      <c r="DY5" s="16" t="s">
        <v>122</v>
      </c>
      <c r="DZ5" s="16" t="s">
        <v>123</v>
      </c>
      <c r="EA5" s="16" t="s">
        <v>124</v>
      </c>
      <c r="EB5" s="16" t="s">
        <v>106</v>
      </c>
      <c r="EC5" s="16" t="s">
        <v>55</v>
      </c>
      <c r="ED5" s="16" t="s">
        <v>56</v>
      </c>
      <c r="EE5" s="16" t="s">
        <v>73</v>
      </c>
      <c r="EF5" s="16" t="s">
        <v>125</v>
      </c>
      <c r="EG5" s="16" t="s">
        <v>126</v>
      </c>
      <c r="EH5" s="16" t="s">
        <v>127</v>
      </c>
      <c r="EI5" s="16" t="s">
        <v>128</v>
      </c>
      <c r="EJ5" s="16" t="s">
        <v>129</v>
      </c>
      <c r="EK5" s="16" t="s">
        <v>130</v>
      </c>
      <c r="EL5" s="16" t="s">
        <v>131</v>
      </c>
      <c r="EM5" s="16" t="s">
        <v>132</v>
      </c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</row>
    <row r="6" spans="1:176" ht="18.75" customHeight="1">
      <c r="A6" s="11"/>
      <c r="B6" s="32" t="s">
        <v>26</v>
      </c>
      <c r="C6" s="29">
        <f>C8+C12+C71+C118+C128</f>
        <v>37609416797</v>
      </c>
      <c r="D6" s="29">
        <f>D8+D12+D71+D118+D128</f>
        <v>1045404140</v>
      </c>
      <c r="E6" s="29">
        <f>E8+E12+E71+E118</f>
        <v>34188190645</v>
      </c>
      <c r="F6" s="29">
        <f>F8+F12+F71+F118</f>
        <v>176282459</v>
      </c>
      <c r="G6" s="29"/>
      <c r="H6" s="29"/>
      <c r="I6" s="114">
        <f aca="true" t="shared" si="0" ref="I6:I37">K6+M6+O6+R6+AF6+AN6+AW6+BE6+BK6+BS6+BY6+CG6+CN6+CU6+DA6+DI6+DO6+DU6+EC6</f>
        <v>36564012657</v>
      </c>
      <c r="J6" s="114">
        <f>C6-I6</f>
        <v>1045404140</v>
      </c>
      <c r="K6" s="29">
        <f>K8+K12+K71+K118+K128</f>
        <v>13597932225</v>
      </c>
      <c r="L6" s="29"/>
      <c r="M6" s="29">
        <f>M8+M12+M71+M118+M128</f>
        <v>4345597193</v>
      </c>
      <c r="N6" s="29"/>
      <c r="O6" s="29">
        <f>O8+O12+O71+O118+O128</f>
        <v>1475521573</v>
      </c>
      <c r="P6" s="29"/>
      <c r="Q6" s="29"/>
      <c r="R6" s="29">
        <f>R8+R12+R71+R118+R128</f>
        <v>2218199701</v>
      </c>
      <c r="S6" s="29">
        <f>S8+S12+S71+S118+S128</f>
        <v>2102185146</v>
      </c>
      <c r="T6" s="29">
        <f aca="true" t="shared" si="1" ref="T6:AU6">T8+T12+T71+T118</f>
        <v>116014555</v>
      </c>
      <c r="U6" s="29">
        <f t="shared" si="1"/>
        <v>10316154</v>
      </c>
      <c r="V6" s="29">
        <f t="shared" si="1"/>
        <v>6101160</v>
      </c>
      <c r="W6" s="29">
        <f t="shared" si="1"/>
        <v>12279985</v>
      </c>
      <c r="X6" s="29">
        <f t="shared" si="1"/>
        <v>9522035</v>
      </c>
      <c r="Y6" s="29">
        <f t="shared" si="1"/>
        <v>3874465</v>
      </c>
      <c r="Z6" s="29">
        <f t="shared" si="1"/>
        <v>2462524</v>
      </c>
      <c r="AA6" s="29">
        <f t="shared" si="1"/>
        <v>8984864</v>
      </c>
      <c r="AB6" s="29">
        <f t="shared" si="1"/>
        <v>9310628</v>
      </c>
      <c r="AC6" s="29">
        <f t="shared" si="1"/>
        <v>2839589</v>
      </c>
      <c r="AD6" s="29">
        <f t="shared" si="1"/>
        <v>40741493</v>
      </c>
      <c r="AE6" s="29">
        <f t="shared" si="1"/>
        <v>9581658</v>
      </c>
      <c r="AF6" s="29">
        <f>AF8+AF12+AF71+AF118+AF128</f>
        <v>2055395019</v>
      </c>
      <c r="AG6" s="29">
        <f>AG8+AG12+AG71+AG118+AG128</f>
        <v>1919980813</v>
      </c>
      <c r="AH6" s="29">
        <f t="shared" si="1"/>
        <v>135414206</v>
      </c>
      <c r="AI6" s="29">
        <f t="shared" si="1"/>
        <v>60684243</v>
      </c>
      <c r="AJ6" s="29">
        <f t="shared" si="1"/>
        <v>17206546</v>
      </c>
      <c r="AK6" s="29">
        <f t="shared" si="1"/>
        <v>26716895</v>
      </c>
      <c r="AL6" s="29">
        <f t="shared" si="1"/>
        <v>7139465</v>
      </c>
      <c r="AM6" s="29">
        <f t="shared" si="1"/>
        <v>23667057</v>
      </c>
      <c r="AN6" s="29">
        <f>AN8+AN12+AN71+AN118+AN128</f>
        <v>1674843821</v>
      </c>
      <c r="AO6" s="29">
        <f>AO8+AO12+AO71+AO118+AO128</f>
        <v>1531859326</v>
      </c>
      <c r="AP6" s="29">
        <f t="shared" si="1"/>
        <v>142984495</v>
      </c>
      <c r="AQ6" s="29">
        <f t="shared" si="1"/>
        <v>14849787</v>
      </c>
      <c r="AR6" s="29">
        <f t="shared" si="1"/>
        <v>21476363</v>
      </c>
      <c r="AS6" s="29">
        <f t="shared" si="1"/>
        <v>14231742</v>
      </c>
      <c r="AT6" s="29">
        <f t="shared" si="1"/>
        <v>19153977</v>
      </c>
      <c r="AU6" s="29">
        <f t="shared" si="1"/>
        <v>10249500</v>
      </c>
      <c r="AV6" s="29">
        <f aca="true" t="shared" si="2" ref="AV6:BJ6">AV8+AV12+AV71+AV118</f>
        <v>63023126</v>
      </c>
      <c r="AW6" s="29">
        <f>AW8+AW12+AW71+AW118+AW128</f>
        <v>1870014778</v>
      </c>
      <c r="AX6" s="29">
        <f>AX8+AX12+AX71+AX118+AX128</f>
        <v>1734114570</v>
      </c>
      <c r="AY6" s="29">
        <f t="shared" si="2"/>
        <v>135900208</v>
      </c>
      <c r="AZ6" s="29">
        <f t="shared" si="2"/>
        <v>5273087</v>
      </c>
      <c r="BA6" s="29">
        <f t="shared" si="2"/>
        <v>8645443</v>
      </c>
      <c r="BB6" s="29">
        <f t="shared" si="2"/>
        <v>9829144</v>
      </c>
      <c r="BC6" s="29">
        <f t="shared" si="2"/>
        <v>18330022</v>
      </c>
      <c r="BD6" s="29">
        <f t="shared" si="2"/>
        <v>93822512</v>
      </c>
      <c r="BE6" s="29">
        <f>BE8+BE12+BE71+BE118+BE128</f>
        <v>654405811</v>
      </c>
      <c r="BF6" s="29">
        <f>BF8+BF12+BF71+BF118+BF128</f>
        <v>549062048</v>
      </c>
      <c r="BG6" s="29">
        <f t="shared" si="2"/>
        <v>105343763</v>
      </c>
      <c r="BH6" s="29">
        <f t="shared" si="2"/>
        <v>82237662</v>
      </c>
      <c r="BI6" s="29">
        <f t="shared" si="2"/>
        <v>11122921</v>
      </c>
      <c r="BJ6" s="29">
        <f t="shared" si="2"/>
        <v>11983180</v>
      </c>
      <c r="BK6" s="29">
        <f>BK8+BK12+BK71+BK118+BK128</f>
        <v>578724805</v>
      </c>
      <c r="BL6" s="29">
        <f>BL8+BL12+BL71+BL118+BL128</f>
        <v>531682574</v>
      </c>
      <c r="BM6" s="29">
        <f aca="true" t="shared" si="3" ref="BM6:CZ6">BM8+BM12+BM71+BM118</f>
        <v>47042231</v>
      </c>
      <c r="BN6" s="29">
        <f t="shared" si="3"/>
        <v>19947652</v>
      </c>
      <c r="BO6" s="29">
        <f t="shared" si="3"/>
        <v>6622967</v>
      </c>
      <c r="BP6" s="29">
        <f t="shared" si="3"/>
        <v>5024850</v>
      </c>
      <c r="BQ6" s="29">
        <f t="shared" si="3"/>
        <v>5837249</v>
      </c>
      <c r="BR6" s="29">
        <f t="shared" si="3"/>
        <v>9609509</v>
      </c>
      <c r="BS6" s="29">
        <f>BS8+BS12+BS71+BS118+BS128</f>
        <v>308600532</v>
      </c>
      <c r="BT6" s="29">
        <f>BT8+BT12+BT71+BT118+BT128</f>
        <v>289382621</v>
      </c>
      <c r="BU6" s="29">
        <f t="shared" si="3"/>
        <v>19217911</v>
      </c>
      <c r="BV6" s="29">
        <f t="shared" si="3"/>
        <v>4266657</v>
      </c>
      <c r="BW6" s="29">
        <f t="shared" si="3"/>
        <v>5837567</v>
      </c>
      <c r="BX6" s="29">
        <f t="shared" si="3"/>
        <v>9113685</v>
      </c>
      <c r="BY6" s="29">
        <f>BY8+BY12+BY71+BY118+BY128</f>
        <v>1053541726</v>
      </c>
      <c r="BZ6" s="29">
        <f>BZ8+BZ12+BZ71+BZ118+BZ128</f>
        <v>950816069</v>
      </c>
      <c r="CA6" s="29">
        <f t="shared" si="3"/>
        <v>102725657</v>
      </c>
      <c r="CB6" s="29">
        <f t="shared" si="3"/>
        <v>7827235</v>
      </c>
      <c r="CC6" s="29">
        <f t="shared" si="3"/>
        <v>11100254</v>
      </c>
      <c r="CD6" s="29">
        <f t="shared" si="3"/>
        <v>9830272</v>
      </c>
      <c r="CE6" s="29">
        <f t="shared" si="3"/>
        <v>20462108</v>
      </c>
      <c r="CF6" s="29">
        <f t="shared" si="3"/>
        <v>53505786</v>
      </c>
      <c r="CG6" s="29">
        <f>CG8+CG12+CG71+CG118+CG128</f>
        <v>988340021</v>
      </c>
      <c r="CH6" s="29">
        <f>CH8+CH12+CH71+CH118+CH128</f>
        <v>927595911</v>
      </c>
      <c r="CI6" s="29">
        <f t="shared" si="3"/>
        <v>60744110</v>
      </c>
      <c r="CJ6" s="29">
        <f t="shared" si="3"/>
        <v>16965514</v>
      </c>
      <c r="CK6" s="29">
        <f t="shared" si="3"/>
        <v>9275893</v>
      </c>
      <c r="CL6" s="29">
        <f t="shared" si="3"/>
        <v>12348455</v>
      </c>
      <c r="CM6" s="29">
        <f t="shared" si="3"/>
        <v>22154248</v>
      </c>
      <c r="CN6" s="29">
        <f>CN8+CN12+CN71+CN118+CN128</f>
        <v>561408300</v>
      </c>
      <c r="CO6" s="29">
        <f>CO8+CO12+CO71+CO118+CO128</f>
        <v>495747599</v>
      </c>
      <c r="CP6" s="29">
        <f t="shared" si="3"/>
        <v>65660701</v>
      </c>
      <c r="CQ6" s="29">
        <f t="shared" si="3"/>
        <v>7201187</v>
      </c>
      <c r="CR6" s="29">
        <f t="shared" si="3"/>
        <v>5978919</v>
      </c>
      <c r="CS6" s="29">
        <f t="shared" si="3"/>
        <v>7796904</v>
      </c>
      <c r="CT6" s="29">
        <f t="shared" si="3"/>
        <v>44683691</v>
      </c>
      <c r="CU6" s="29">
        <f>CU8+CU12+CU71+CU118+CU128</f>
        <v>452507211</v>
      </c>
      <c r="CV6" s="29">
        <f>CV8+CV12+CV71+CV118+CV128</f>
        <v>428169861</v>
      </c>
      <c r="CW6" s="29">
        <f t="shared" si="3"/>
        <v>24337350</v>
      </c>
      <c r="CX6" s="29">
        <f t="shared" si="3"/>
        <v>3936604</v>
      </c>
      <c r="CY6" s="29">
        <f t="shared" si="3"/>
        <v>11864898</v>
      </c>
      <c r="CZ6" s="29">
        <f t="shared" si="3"/>
        <v>8535848</v>
      </c>
      <c r="DA6" s="29">
        <f>DA8+DA12+DA71+DA118+DA128</f>
        <v>737125898</v>
      </c>
      <c r="DB6" s="79"/>
      <c r="DC6" s="29">
        <f>DC8+DC12+DC71+DC118+DC128</f>
        <v>611812997</v>
      </c>
      <c r="DD6" s="29">
        <f aca="true" t="shared" si="4" ref="DD6:EB6">DD8+DD12+DD71+DD118</f>
        <v>125312901</v>
      </c>
      <c r="DE6" s="29">
        <f t="shared" si="4"/>
        <v>14422353</v>
      </c>
      <c r="DF6" s="29">
        <f t="shared" si="4"/>
        <v>42668636</v>
      </c>
      <c r="DG6" s="29">
        <f t="shared" si="4"/>
        <v>10596276</v>
      </c>
      <c r="DH6" s="29">
        <f t="shared" si="4"/>
        <v>57625636</v>
      </c>
      <c r="DI6" s="29">
        <f>DI8+DI12+DI71+DI118+DI128</f>
        <v>928270143</v>
      </c>
      <c r="DJ6" s="29">
        <f>DJ8+DJ12+DJ71+DJ118+DJ128</f>
        <v>802764554</v>
      </c>
      <c r="DK6" s="29">
        <f t="shared" si="4"/>
        <v>125505589</v>
      </c>
      <c r="DL6" s="29">
        <f t="shared" si="4"/>
        <v>28179812</v>
      </c>
      <c r="DM6" s="29">
        <f t="shared" si="4"/>
        <v>69458566</v>
      </c>
      <c r="DN6" s="29">
        <f t="shared" si="4"/>
        <v>27867211</v>
      </c>
      <c r="DO6" s="29">
        <f>DO8+DO12+DO71+DO118+DO128</f>
        <v>539764467</v>
      </c>
      <c r="DP6" s="29">
        <f>DP8+DP12+DP71+DP118+DP128</f>
        <v>502189873</v>
      </c>
      <c r="DQ6" s="29">
        <f t="shared" si="4"/>
        <v>37574594</v>
      </c>
      <c r="DR6" s="29">
        <f t="shared" si="4"/>
        <v>13014596</v>
      </c>
      <c r="DS6" s="29">
        <f t="shared" si="4"/>
        <v>10799712</v>
      </c>
      <c r="DT6" s="29">
        <f t="shared" si="4"/>
        <v>13760286</v>
      </c>
      <c r="DU6" s="29">
        <f>DU8+DU12+DU71+DU118+DU128</f>
        <v>640228304</v>
      </c>
      <c r="DV6" s="29">
        <f>DV8+DV12+DV71+DV118+DV128</f>
        <v>574856893</v>
      </c>
      <c r="DW6" s="29">
        <f t="shared" si="4"/>
        <v>48793411</v>
      </c>
      <c r="DX6" s="29">
        <f t="shared" si="4"/>
        <v>14074993</v>
      </c>
      <c r="DY6" s="29">
        <f t="shared" si="4"/>
        <v>12130147</v>
      </c>
      <c r="DZ6" s="29">
        <f t="shared" si="4"/>
        <v>6297086</v>
      </c>
      <c r="EA6" s="29">
        <f t="shared" si="4"/>
        <v>8529622</v>
      </c>
      <c r="EB6" s="29">
        <f t="shared" si="4"/>
        <v>8007715</v>
      </c>
      <c r="EC6" s="29">
        <f>EC8+EC12+EC71+EC118+EC128</f>
        <v>1883591129</v>
      </c>
      <c r="ED6" s="29">
        <f aca="true" t="shared" si="5" ref="ED6:EM6">ED8+ED12+ED71+ED118</f>
        <v>1781243055</v>
      </c>
      <c r="EE6" s="29">
        <f t="shared" si="5"/>
        <v>73981199</v>
      </c>
      <c r="EF6" s="29">
        <f t="shared" si="5"/>
        <v>8730896</v>
      </c>
      <c r="EG6" s="29">
        <f t="shared" si="5"/>
        <v>17691008</v>
      </c>
      <c r="EH6" s="29">
        <f t="shared" si="5"/>
        <v>4474465</v>
      </c>
      <c r="EI6" s="29">
        <f t="shared" si="5"/>
        <v>2367640</v>
      </c>
      <c r="EJ6" s="29">
        <f t="shared" si="5"/>
        <v>5667235</v>
      </c>
      <c r="EK6" s="29">
        <f t="shared" si="5"/>
        <v>15859483</v>
      </c>
      <c r="EL6" s="29">
        <f t="shared" si="5"/>
        <v>11605933</v>
      </c>
      <c r="EM6" s="29">
        <f t="shared" si="5"/>
        <v>7584539</v>
      </c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</row>
    <row r="7" spans="1:179" ht="15.75">
      <c r="A7" s="12"/>
      <c r="B7" s="33"/>
      <c r="C7" s="15"/>
      <c r="D7" s="15"/>
      <c r="E7" s="15"/>
      <c r="F7" s="15"/>
      <c r="G7" s="15"/>
      <c r="H7" s="15"/>
      <c r="I7" s="114">
        <f t="shared" si="0"/>
        <v>0</v>
      </c>
      <c r="J7" s="114">
        <f aca="true" t="shared" si="6" ref="J7:J68">C7-I7</f>
        <v>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80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77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</row>
    <row r="8" spans="1:176" ht="16.5" customHeight="1">
      <c r="A8" s="5"/>
      <c r="B8" s="34" t="s">
        <v>19</v>
      </c>
      <c r="C8" s="8">
        <f>SUM(C9:C10)</f>
        <v>3701956000</v>
      </c>
      <c r="D8" s="8"/>
      <c r="E8" s="8">
        <f>SUM(E9:E10)</f>
        <v>3701956000</v>
      </c>
      <c r="F8" s="8"/>
      <c r="G8" s="8"/>
      <c r="H8" s="8"/>
      <c r="I8" s="114">
        <f t="shared" si="0"/>
        <v>3701956000</v>
      </c>
      <c r="J8" s="114">
        <f t="shared" si="6"/>
        <v>0</v>
      </c>
      <c r="K8" s="8"/>
      <c r="L8" s="8"/>
      <c r="M8" s="8">
        <v>163779000</v>
      </c>
      <c r="N8" s="8"/>
      <c r="O8" s="8">
        <v>134375000</v>
      </c>
      <c r="P8" s="8"/>
      <c r="Q8" s="8"/>
      <c r="R8" s="8">
        <f>SUM(R9:R10)</f>
        <v>207689000</v>
      </c>
      <c r="S8" s="8">
        <v>156609000</v>
      </c>
      <c r="T8" s="8">
        <v>51080000</v>
      </c>
      <c r="U8" s="8">
        <v>8092000</v>
      </c>
      <c r="V8" s="8">
        <v>4766000</v>
      </c>
      <c r="W8" s="8">
        <v>9175000</v>
      </c>
      <c r="X8" s="8">
        <v>7138000</v>
      </c>
      <c r="Y8" s="8">
        <v>1373000</v>
      </c>
      <c r="Z8" s="8">
        <v>1141000</v>
      </c>
      <c r="AA8" s="8">
        <v>5803000</v>
      </c>
      <c r="AB8" s="8">
        <v>6348000</v>
      </c>
      <c r="AC8" s="8">
        <v>241000</v>
      </c>
      <c r="AD8" s="8"/>
      <c r="AE8" s="8">
        <v>7003000</v>
      </c>
      <c r="AF8" s="8">
        <f>SUM(AF9:AF10)</f>
        <v>450847000</v>
      </c>
      <c r="AG8" s="8">
        <f>SUM(AG9:AG10)</f>
        <v>358899000</v>
      </c>
      <c r="AH8" s="8">
        <v>91948000</v>
      </c>
      <c r="AI8" s="8">
        <v>42132000</v>
      </c>
      <c r="AJ8" s="8">
        <v>10881000</v>
      </c>
      <c r="AK8" s="8">
        <v>18778000</v>
      </c>
      <c r="AL8" s="8">
        <v>4932000</v>
      </c>
      <c r="AM8" s="8">
        <v>15225000</v>
      </c>
      <c r="AN8" s="8">
        <f>SUM(AN9:AN10)</f>
        <v>345467000</v>
      </c>
      <c r="AO8" s="8">
        <v>268651000</v>
      </c>
      <c r="AP8" s="8">
        <v>76816000</v>
      </c>
      <c r="AQ8" s="8">
        <v>7349000</v>
      </c>
      <c r="AR8" s="8">
        <v>17189000</v>
      </c>
      <c r="AS8" s="8">
        <v>10712000</v>
      </c>
      <c r="AT8" s="8">
        <v>15158000</v>
      </c>
      <c r="AU8" s="8">
        <v>6605000</v>
      </c>
      <c r="AV8" s="8">
        <v>19803000</v>
      </c>
      <c r="AW8" s="8">
        <f>SUM(AW9:AW10)</f>
        <v>471386000</v>
      </c>
      <c r="AX8" s="8">
        <v>409001000</v>
      </c>
      <c r="AY8" s="8">
        <v>62385000</v>
      </c>
      <c r="AZ8" s="8">
        <v>3957000</v>
      </c>
      <c r="BA8" s="8">
        <v>7711000</v>
      </c>
      <c r="BB8" s="8">
        <v>5696000</v>
      </c>
      <c r="BC8" s="8">
        <v>14142000</v>
      </c>
      <c r="BD8" s="8">
        <v>30879000</v>
      </c>
      <c r="BE8" s="8">
        <f>SUM(BE9:BE10)</f>
        <v>128180000</v>
      </c>
      <c r="BF8" s="8">
        <v>84661000</v>
      </c>
      <c r="BG8" s="8">
        <v>43519000</v>
      </c>
      <c r="BH8" s="8">
        <v>24409000</v>
      </c>
      <c r="BI8" s="8">
        <v>8721000</v>
      </c>
      <c r="BJ8" s="8">
        <v>10389000</v>
      </c>
      <c r="BK8" s="8">
        <f>SUM(BK9:BK10)</f>
        <v>147947000</v>
      </c>
      <c r="BL8" s="8">
        <v>118554000</v>
      </c>
      <c r="BM8" s="8">
        <v>29393000</v>
      </c>
      <c r="BN8" s="8">
        <v>12564000</v>
      </c>
      <c r="BO8" s="8">
        <v>4329000</v>
      </c>
      <c r="BP8" s="8">
        <v>3400000</v>
      </c>
      <c r="BQ8" s="8">
        <v>4246000</v>
      </c>
      <c r="BR8" s="8">
        <v>4854000</v>
      </c>
      <c r="BS8" s="8">
        <f>SUM(BS9:BS10)</f>
        <v>83859000</v>
      </c>
      <c r="BT8" s="8">
        <v>71619000</v>
      </c>
      <c r="BU8" s="8">
        <v>12240000</v>
      </c>
      <c r="BV8" s="8">
        <v>3292000</v>
      </c>
      <c r="BW8" s="8">
        <v>3513000</v>
      </c>
      <c r="BX8" s="8">
        <v>5435000</v>
      </c>
      <c r="BY8" s="8">
        <f>SUM(BY9:BY10)</f>
        <v>218166000</v>
      </c>
      <c r="BZ8" s="8">
        <v>171865000</v>
      </c>
      <c r="CA8" s="8">
        <v>46301000</v>
      </c>
      <c r="CB8" s="8">
        <v>3906000</v>
      </c>
      <c r="CC8" s="8">
        <v>8311000</v>
      </c>
      <c r="CD8" s="8">
        <v>7242000</v>
      </c>
      <c r="CE8" s="8">
        <v>15124000</v>
      </c>
      <c r="CF8" s="8">
        <v>11718000</v>
      </c>
      <c r="CG8" s="8">
        <f>SUM(CG9:CG10)</f>
        <v>223342000</v>
      </c>
      <c r="CH8" s="8">
        <v>184973000</v>
      </c>
      <c r="CI8" s="8">
        <v>38369000</v>
      </c>
      <c r="CJ8" s="8">
        <v>11392000</v>
      </c>
      <c r="CK8" s="8">
        <v>6065000</v>
      </c>
      <c r="CL8" s="8">
        <v>8429000</v>
      </c>
      <c r="CM8" s="8">
        <v>12483000</v>
      </c>
      <c r="CN8" s="8">
        <f>SUM(CN9:CN10)</f>
        <v>155223000</v>
      </c>
      <c r="CO8" s="8">
        <v>132676000</v>
      </c>
      <c r="CP8" s="8">
        <v>22547000</v>
      </c>
      <c r="CQ8" s="8">
        <v>4500000</v>
      </c>
      <c r="CR8" s="8">
        <v>4069000</v>
      </c>
      <c r="CS8" s="8">
        <v>5017000</v>
      </c>
      <c r="CT8" s="8">
        <v>8961000</v>
      </c>
      <c r="CU8" s="8">
        <f>SUM(CU9:CU10)</f>
        <v>116542000</v>
      </c>
      <c r="CV8" s="8">
        <v>102760000</v>
      </c>
      <c r="CW8" s="8">
        <v>13782000</v>
      </c>
      <c r="CX8" s="8">
        <v>2104000</v>
      </c>
      <c r="CY8" s="8">
        <v>7950000</v>
      </c>
      <c r="CZ8" s="8">
        <v>3728000</v>
      </c>
      <c r="DA8" s="8">
        <f>SUM(DA9:DA10)</f>
        <v>148333000</v>
      </c>
      <c r="DB8" s="81"/>
      <c r="DC8" s="8">
        <v>116720000</v>
      </c>
      <c r="DD8" s="8">
        <v>31613000</v>
      </c>
      <c r="DE8" s="8">
        <v>10246000</v>
      </c>
      <c r="DF8" s="8"/>
      <c r="DG8" s="8">
        <v>8926000</v>
      </c>
      <c r="DH8" s="8">
        <v>12441000</v>
      </c>
      <c r="DI8" s="8">
        <f>SUM(DI9:DI10)</f>
        <v>194538000</v>
      </c>
      <c r="DJ8" s="8">
        <v>134359000</v>
      </c>
      <c r="DK8" s="8">
        <v>60179000</v>
      </c>
      <c r="DL8" s="8">
        <v>21384000</v>
      </c>
      <c r="DM8" s="8">
        <v>16040000</v>
      </c>
      <c r="DN8" s="8">
        <v>22755000</v>
      </c>
      <c r="DO8" s="8">
        <f>SUM(DO9:DO10)</f>
        <v>162050000</v>
      </c>
      <c r="DP8" s="8">
        <v>136184000</v>
      </c>
      <c r="DQ8" s="8">
        <v>25866000</v>
      </c>
      <c r="DR8" s="8">
        <v>7929000</v>
      </c>
      <c r="DS8" s="8">
        <v>8443000</v>
      </c>
      <c r="DT8" s="8">
        <v>9494000</v>
      </c>
      <c r="DU8" s="8">
        <f>SUM(DU9:DU10)</f>
        <v>187619000</v>
      </c>
      <c r="DV8" s="8">
        <v>136184000</v>
      </c>
      <c r="DW8" s="8">
        <v>34857000</v>
      </c>
      <c r="DX8" s="8">
        <v>8915000</v>
      </c>
      <c r="DY8" s="8">
        <v>8373000</v>
      </c>
      <c r="DZ8" s="8">
        <v>5046000</v>
      </c>
      <c r="EA8" s="8">
        <v>6308000</v>
      </c>
      <c r="EB8" s="8">
        <v>6215000</v>
      </c>
      <c r="EC8" s="8">
        <f>SUM(EC9:EC10)</f>
        <v>162614000</v>
      </c>
      <c r="ED8" s="8">
        <v>137955000</v>
      </c>
      <c r="EE8" s="8">
        <v>24659000</v>
      </c>
      <c r="EF8" s="8">
        <v>6338000</v>
      </c>
      <c r="EG8" s="8">
        <v>12742000</v>
      </c>
      <c r="EH8" s="8"/>
      <c r="EI8" s="8"/>
      <c r="EJ8" s="8"/>
      <c r="EK8" s="8">
        <v>5579000</v>
      </c>
      <c r="EL8" s="8"/>
      <c r="EM8" s="8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</row>
    <row r="9" spans="1:176" ht="31.5">
      <c r="A9" s="2"/>
      <c r="B9" s="35" t="s">
        <v>16</v>
      </c>
      <c r="C9" s="7">
        <v>3036402000</v>
      </c>
      <c r="D9" s="7"/>
      <c r="E9" s="7">
        <v>3036402000</v>
      </c>
      <c r="F9" s="7"/>
      <c r="G9" s="7"/>
      <c r="H9" s="7"/>
      <c r="I9" s="114">
        <f t="shared" si="0"/>
        <v>3036402000</v>
      </c>
      <c r="J9" s="114">
        <f t="shared" si="6"/>
        <v>0</v>
      </c>
      <c r="K9" s="7"/>
      <c r="L9" s="7"/>
      <c r="M9" s="7">
        <v>163779000</v>
      </c>
      <c r="N9" s="7"/>
      <c r="O9" s="7">
        <v>134375000</v>
      </c>
      <c r="P9" s="7"/>
      <c r="Q9" s="7"/>
      <c r="R9" s="7">
        <v>156609000</v>
      </c>
      <c r="S9" s="7">
        <v>156609000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>
        <v>358899000</v>
      </c>
      <c r="AG9" s="7">
        <v>358899000</v>
      </c>
      <c r="AH9" s="7"/>
      <c r="AI9" s="7"/>
      <c r="AJ9" s="7"/>
      <c r="AK9" s="7"/>
      <c r="AL9" s="7"/>
      <c r="AM9" s="7"/>
      <c r="AN9" s="7">
        <v>268651000</v>
      </c>
      <c r="AO9" s="7">
        <v>268651000</v>
      </c>
      <c r="AP9" s="7"/>
      <c r="AQ9" s="7"/>
      <c r="AR9" s="7"/>
      <c r="AS9" s="7"/>
      <c r="AT9" s="7"/>
      <c r="AU9" s="7"/>
      <c r="AV9" s="7"/>
      <c r="AW9" s="7">
        <v>409001000</v>
      </c>
      <c r="AX9" s="7">
        <v>409001000</v>
      </c>
      <c r="AY9" s="7"/>
      <c r="AZ9" s="7"/>
      <c r="BA9" s="7"/>
      <c r="BB9" s="7"/>
      <c r="BC9" s="7"/>
      <c r="BD9" s="7"/>
      <c r="BE9" s="7">
        <v>84661000</v>
      </c>
      <c r="BF9" s="7">
        <v>84661000</v>
      </c>
      <c r="BG9" s="7"/>
      <c r="BH9" s="7"/>
      <c r="BI9" s="7"/>
      <c r="BJ9" s="7"/>
      <c r="BK9" s="7">
        <v>118554000</v>
      </c>
      <c r="BL9" s="7">
        <v>118554000</v>
      </c>
      <c r="BM9" s="7"/>
      <c r="BN9" s="7"/>
      <c r="BO9" s="7"/>
      <c r="BP9" s="7"/>
      <c r="BQ9" s="7"/>
      <c r="BR9" s="7"/>
      <c r="BS9" s="7">
        <v>71619000</v>
      </c>
      <c r="BT9" s="7">
        <v>71619000</v>
      </c>
      <c r="BU9" s="7"/>
      <c r="BV9" s="7"/>
      <c r="BW9" s="7"/>
      <c r="BX9" s="7"/>
      <c r="BY9" s="7">
        <v>171865000</v>
      </c>
      <c r="BZ9" s="7">
        <v>171865000</v>
      </c>
      <c r="CA9" s="7"/>
      <c r="CB9" s="7"/>
      <c r="CC9" s="7"/>
      <c r="CD9" s="7"/>
      <c r="CE9" s="7"/>
      <c r="CF9" s="7"/>
      <c r="CG9" s="7">
        <v>184973000</v>
      </c>
      <c r="CH9" s="7">
        <v>184973000</v>
      </c>
      <c r="CI9" s="7"/>
      <c r="CJ9" s="7"/>
      <c r="CK9" s="7"/>
      <c r="CL9" s="7"/>
      <c r="CM9" s="7"/>
      <c r="CN9" s="7">
        <v>132676000</v>
      </c>
      <c r="CO9" s="7">
        <v>132676000</v>
      </c>
      <c r="CP9" s="7"/>
      <c r="CQ9" s="7"/>
      <c r="CR9" s="7"/>
      <c r="CS9" s="7"/>
      <c r="CT9" s="7"/>
      <c r="CU9" s="7">
        <v>102760000</v>
      </c>
      <c r="CV9" s="7">
        <v>102760000</v>
      </c>
      <c r="CW9" s="7"/>
      <c r="CX9" s="7"/>
      <c r="CY9" s="7"/>
      <c r="CZ9" s="7"/>
      <c r="DA9" s="7">
        <v>116720000</v>
      </c>
      <c r="DB9" s="82"/>
      <c r="DC9" s="7">
        <v>116720000</v>
      </c>
      <c r="DD9" s="7"/>
      <c r="DE9" s="7"/>
      <c r="DF9" s="7"/>
      <c r="DG9" s="7"/>
      <c r="DH9" s="7"/>
      <c r="DI9" s="7">
        <v>134359000</v>
      </c>
      <c r="DJ9" s="7">
        <v>134359000</v>
      </c>
      <c r="DK9" s="7"/>
      <c r="DL9" s="7"/>
      <c r="DM9" s="7"/>
      <c r="DN9" s="7"/>
      <c r="DO9" s="7">
        <v>136184000</v>
      </c>
      <c r="DP9" s="7">
        <v>136184000</v>
      </c>
      <c r="DQ9" s="7"/>
      <c r="DR9" s="7"/>
      <c r="DS9" s="7"/>
      <c r="DT9" s="7"/>
      <c r="DU9" s="7">
        <v>152762000</v>
      </c>
      <c r="DV9" s="7">
        <v>152762000</v>
      </c>
      <c r="DW9" s="7"/>
      <c r="DX9" s="7"/>
      <c r="DY9" s="7"/>
      <c r="DZ9" s="7"/>
      <c r="EA9" s="7"/>
      <c r="EB9" s="7"/>
      <c r="EC9" s="7">
        <v>137955000</v>
      </c>
      <c r="ED9" s="7">
        <v>137955000</v>
      </c>
      <c r="EE9" s="7"/>
      <c r="EF9" s="7"/>
      <c r="EG9" s="7"/>
      <c r="EH9" s="7"/>
      <c r="EI9" s="7"/>
      <c r="EJ9" s="7"/>
      <c r="EK9" s="7"/>
      <c r="EL9" s="7"/>
      <c r="EM9" s="7"/>
      <c r="EN9" s="19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</row>
    <row r="10" spans="1:176" ht="15.75" customHeight="1">
      <c r="A10" s="2"/>
      <c r="B10" s="35" t="s">
        <v>15</v>
      </c>
      <c r="C10" s="7">
        <v>665554000</v>
      </c>
      <c r="D10" s="7"/>
      <c r="E10" s="7">
        <v>665554000</v>
      </c>
      <c r="F10" s="7"/>
      <c r="G10" s="7"/>
      <c r="H10" s="7"/>
      <c r="I10" s="114">
        <f t="shared" si="0"/>
        <v>665554000</v>
      </c>
      <c r="J10" s="114">
        <f t="shared" si="6"/>
        <v>0</v>
      </c>
      <c r="K10" s="7"/>
      <c r="L10" s="7"/>
      <c r="M10" s="7"/>
      <c r="N10" s="7"/>
      <c r="O10" s="7"/>
      <c r="P10" s="7"/>
      <c r="Q10" s="7"/>
      <c r="R10" s="7">
        <v>51080000</v>
      </c>
      <c r="S10" s="7"/>
      <c r="T10" s="7">
        <f>SUM(U10:AE10)</f>
        <v>51080000</v>
      </c>
      <c r="U10" s="7">
        <v>8092000</v>
      </c>
      <c r="V10" s="7">
        <v>4766000</v>
      </c>
      <c r="W10" s="7">
        <v>9175000</v>
      </c>
      <c r="X10" s="7">
        <v>7138000</v>
      </c>
      <c r="Y10" s="7">
        <v>1373000</v>
      </c>
      <c r="Z10" s="7">
        <v>1141000</v>
      </c>
      <c r="AA10" s="7">
        <v>5803000</v>
      </c>
      <c r="AB10" s="7">
        <v>6348000</v>
      </c>
      <c r="AC10" s="7">
        <v>241000</v>
      </c>
      <c r="AD10" s="7"/>
      <c r="AE10" s="7">
        <v>7003000</v>
      </c>
      <c r="AF10" s="7">
        <v>91948000</v>
      </c>
      <c r="AG10" s="7"/>
      <c r="AH10" s="7">
        <f>AI10+AJ10+AK10+AL10+AM10</f>
        <v>91948000</v>
      </c>
      <c r="AI10" s="7">
        <v>42132000</v>
      </c>
      <c r="AJ10" s="7">
        <v>10881000</v>
      </c>
      <c r="AK10" s="7">
        <v>18778000</v>
      </c>
      <c r="AL10" s="7">
        <v>4932000</v>
      </c>
      <c r="AM10" s="7">
        <v>15225000</v>
      </c>
      <c r="AN10" s="7">
        <v>76816000</v>
      </c>
      <c r="AO10" s="7"/>
      <c r="AP10" s="7">
        <f>AQ10+AR10+AS10+AT10+AU10+AV10</f>
        <v>76816000</v>
      </c>
      <c r="AQ10" s="7">
        <v>7349000</v>
      </c>
      <c r="AR10" s="7">
        <v>17189000</v>
      </c>
      <c r="AS10" s="7">
        <v>10712000</v>
      </c>
      <c r="AT10" s="7">
        <v>15158000</v>
      </c>
      <c r="AU10" s="7">
        <v>6605000</v>
      </c>
      <c r="AV10" s="7">
        <v>19803000</v>
      </c>
      <c r="AW10" s="7">
        <v>62385000</v>
      </c>
      <c r="AX10" s="7"/>
      <c r="AY10" s="7">
        <f>AZ10+BA10+BB10+BC10+BD10</f>
        <v>62385000</v>
      </c>
      <c r="AZ10" s="7">
        <v>3957000</v>
      </c>
      <c r="BA10" s="7">
        <v>7711000</v>
      </c>
      <c r="BB10" s="7">
        <v>5696000</v>
      </c>
      <c r="BC10" s="7">
        <v>14142000</v>
      </c>
      <c r="BD10" s="7">
        <v>30879000</v>
      </c>
      <c r="BE10" s="7">
        <v>43519000</v>
      </c>
      <c r="BF10" s="7"/>
      <c r="BG10" s="7">
        <f>BH10+BI10+BJ10</f>
        <v>43519000</v>
      </c>
      <c r="BH10" s="7">
        <v>24409000</v>
      </c>
      <c r="BI10" s="7">
        <v>8721000</v>
      </c>
      <c r="BJ10" s="7">
        <v>10389000</v>
      </c>
      <c r="BK10" s="7">
        <v>29393000</v>
      </c>
      <c r="BL10" s="7"/>
      <c r="BM10" s="7">
        <f>BN10+BO10+BP10+BQ10+BR10</f>
        <v>29393000</v>
      </c>
      <c r="BN10" s="7">
        <v>12564000</v>
      </c>
      <c r="BO10" s="7">
        <v>4329000</v>
      </c>
      <c r="BP10" s="7">
        <v>3400000</v>
      </c>
      <c r="BQ10" s="7">
        <v>4246000</v>
      </c>
      <c r="BR10" s="7">
        <v>4854000</v>
      </c>
      <c r="BS10" s="7">
        <v>12240000</v>
      </c>
      <c r="BT10" s="7"/>
      <c r="BU10" s="7">
        <f>BV10+BW10+BX10</f>
        <v>12240000</v>
      </c>
      <c r="BV10" s="7">
        <v>3292000</v>
      </c>
      <c r="BW10" s="7">
        <v>3513000</v>
      </c>
      <c r="BX10" s="7">
        <v>5435000</v>
      </c>
      <c r="BY10" s="7">
        <v>46301000</v>
      </c>
      <c r="BZ10" s="7"/>
      <c r="CA10" s="7">
        <f>CB10+CC10+CD10+CE10+CF10</f>
        <v>46301000</v>
      </c>
      <c r="CB10" s="7">
        <v>3906000</v>
      </c>
      <c r="CC10" s="7">
        <v>8311000</v>
      </c>
      <c r="CD10" s="7">
        <v>7242000</v>
      </c>
      <c r="CE10" s="7">
        <v>15124000</v>
      </c>
      <c r="CF10" s="7">
        <v>11718000</v>
      </c>
      <c r="CG10" s="7">
        <v>38369000</v>
      </c>
      <c r="CH10" s="7"/>
      <c r="CI10" s="7">
        <f>CJ10+CK10+CL10+CM10</f>
        <v>38369000</v>
      </c>
      <c r="CJ10" s="7">
        <v>11392000</v>
      </c>
      <c r="CK10" s="7">
        <v>6065000</v>
      </c>
      <c r="CL10" s="7">
        <v>8429000</v>
      </c>
      <c r="CM10" s="7">
        <v>12483000</v>
      </c>
      <c r="CN10" s="7">
        <v>22547000</v>
      </c>
      <c r="CO10" s="7"/>
      <c r="CP10" s="7">
        <f>CQ10+CR10+CS10+CT10</f>
        <v>22547000</v>
      </c>
      <c r="CQ10" s="7">
        <v>4500000</v>
      </c>
      <c r="CR10" s="7">
        <v>4069000</v>
      </c>
      <c r="CS10" s="7">
        <v>5017000</v>
      </c>
      <c r="CT10" s="7">
        <v>8961000</v>
      </c>
      <c r="CU10" s="7">
        <v>13782000</v>
      </c>
      <c r="CV10" s="7"/>
      <c r="CW10" s="7">
        <f>CX10+CY10+CZ10</f>
        <v>13782000</v>
      </c>
      <c r="CX10" s="7">
        <v>2104000</v>
      </c>
      <c r="CY10" s="7">
        <v>7950000</v>
      </c>
      <c r="CZ10" s="7">
        <v>3728000</v>
      </c>
      <c r="DA10" s="7">
        <v>31613000</v>
      </c>
      <c r="DB10" s="82"/>
      <c r="DC10" s="7"/>
      <c r="DD10" s="7">
        <f>DE10+DG10+DH10</f>
        <v>31613000</v>
      </c>
      <c r="DE10" s="7">
        <v>10246000</v>
      </c>
      <c r="DF10" s="7"/>
      <c r="DG10" s="7">
        <v>8926000</v>
      </c>
      <c r="DH10" s="7">
        <v>12441000</v>
      </c>
      <c r="DI10" s="7">
        <v>60179000</v>
      </c>
      <c r="DJ10" s="7"/>
      <c r="DK10" s="7">
        <f>DL10+DM10+DN10</f>
        <v>60179000</v>
      </c>
      <c r="DL10" s="7">
        <v>21384000</v>
      </c>
      <c r="DM10" s="7">
        <v>16040000</v>
      </c>
      <c r="DN10" s="7">
        <v>22755000</v>
      </c>
      <c r="DO10" s="7">
        <v>25866000</v>
      </c>
      <c r="DP10" s="7"/>
      <c r="DQ10" s="7">
        <f>DR10+DS10+DT10</f>
        <v>25866000</v>
      </c>
      <c r="DR10" s="7">
        <v>7929000</v>
      </c>
      <c r="DS10" s="7">
        <v>8443000</v>
      </c>
      <c r="DT10" s="7">
        <v>9494000</v>
      </c>
      <c r="DU10" s="7">
        <v>34857000</v>
      </c>
      <c r="DV10" s="7"/>
      <c r="DW10" s="7">
        <f>DX10+DY10+DZ10+EA10+EB10</f>
        <v>34857000</v>
      </c>
      <c r="DX10" s="7">
        <v>8915000</v>
      </c>
      <c r="DY10" s="7">
        <v>8373000</v>
      </c>
      <c r="DZ10" s="7">
        <v>5046000</v>
      </c>
      <c r="EA10" s="7">
        <v>6308000</v>
      </c>
      <c r="EB10" s="7">
        <v>6215000</v>
      </c>
      <c r="EC10" s="7">
        <v>24659000</v>
      </c>
      <c r="ED10" s="7"/>
      <c r="EE10" s="7">
        <f>EF10+EG10+EK10</f>
        <v>24659000</v>
      </c>
      <c r="EF10" s="7">
        <v>6338000</v>
      </c>
      <c r="EG10" s="7">
        <v>12742000</v>
      </c>
      <c r="EH10" s="7"/>
      <c r="EI10" s="7"/>
      <c r="EJ10" s="7"/>
      <c r="EK10" s="7">
        <v>5579000</v>
      </c>
      <c r="EL10" s="7"/>
      <c r="EM10" s="7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</row>
    <row r="11" spans="1:176" ht="15.75">
      <c r="A11" s="2"/>
      <c r="B11" s="36"/>
      <c r="C11" s="14"/>
      <c r="D11" s="14"/>
      <c r="E11" s="14"/>
      <c r="F11" s="14"/>
      <c r="G11" s="14"/>
      <c r="H11" s="14"/>
      <c r="I11" s="114">
        <f t="shared" si="0"/>
        <v>0</v>
      </c>
      <c r="J11" s="114">
        <f t="shared" si="6"/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56"/>
      <c r="DB11" s="83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5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</row>
    <row r="12" spans="1:176" ht="18.75" customHeight="1">
      <c r="A12" s="2"/>
      <c r="B12" s="37" t="s">
        <v>23</v>
      </c>
      <c r="C12" s="17">
        <f>SUM(C13:C69)</f>
        <v>6917495536</v>
      </c>
      <c r="D12" s="17">
        <f>SUM(D13:D69)</f>
        <v>828672044</v>
      </c>
      <c r="E12" s="17">
        <v>4789332480</v>
      </c>
      <c r="F12" s="17">
        <f>SUM(F14:F68)</f>
        <v>89342459</v>
      </c>
      <c r="G12" s="17"/>
      <c r="H12" s="17"/>
      <c r="I12" s="114">
        <f t="shared" si="0"/>
        <v>6088823492</v>
      </c>
      <c r="J12" s="114">
        <f t="shared" si="6"/>
        <v>828672044</v>
      </c>
      <c r="K12" s="17">
        <f>SUM(K13:K69)</f>
        <v>1830108407</v>
      </c>
      <c r="L12" s="17"/>
      <c r="M12" s="17">
        <f>SUM(M13:M69)</f>
        <v>947628930</v>
      </c>
      <c r="N12" s="17"/>
      <c r="O12" s="17">
        <f>SUM(O13:O69)</f>
        <v>186231746</v>
      </c>
      <c r="P12" s="17"/>
      <c r="Q12" s="17"/>
      <c r="R12" s="17">
        <f>SUM(R13:R69)</f>
        <v>1225692019</v>
      </c>
      <c r="S12" s="17">
        <f aca="true" t="shared" si="7" ref="S12:AF12">SUM(S13:S69)</f>
        <v>1162645106</v>
      </c>
      <c r="T12" s="17">
        <f t="shared" si="7"/>
        <v>63046913</v>
      </c>
      <c r="U12" s="17">
        <f t="shared" si="7"/>
        <v>2018984</v>
      </c>
      <c r="V12" s="17">
        <f t="shared" si="7"/>
        <v>1253066</v>
      </c>
      <c r="W12" s="17">
        <f t="shared" si="7"/>
        <v>2899815</v>
      </c>
      <c r="X12" s="17">
        <f t="shared" si="7"/>
        <v>2178865</v>
      </c>
      <c r="Y12" s="17">
        <f t="shared" si="7"/>
        <v>2296295</v>
      </c>
      <c r="Z12" s="17">
        <f t="shared" si="7"/>
        <v>1239430</v>
      </c>
      <c r="AA12" s="17">
        <f t="shared" si="7"/>
        <v>2976694</v>
      </c>
      <c r="AB12" s="17">
        <f t="shared" si="7"/>
        <v>2757458</v>
      </c>
      <c r="AC12" s="17">
        <f t="shared" si="7"/>
        <v>2393419</v>
      </c>
      <c r="AD12" s="17">
        <f t="shared" si="7"/>
        <v>40659399</v>
      </c>
      <c r="AE12" s="17">
        <f t="shared" si="7"/>
        <v>2373488</v>
      </c>
      <c r="AF12" s="17">
        <f t="shared" si="7"/>
        <v>111554922</v>
      </c>
      <c r="AG12" s="17">
        <f aca="true" t="shared" si="8" ref="AG12:AN12">SUM(AG13:AG69)</f>
        <v>69196660</v>
      </c>
      <c r="AH12" s="17">
        <f t="shared" si="8"/>
        <v>42358262</v>
      </c>
      <c r="AI12" s="17">
        <f t="shared" si="8"/>
        <v>18552243</v>
      </c>
      <c r="AJ12" s="17">
        <f t="shared" si="8"/>
        <v>6120376</v>
      </c>
      <c r="AK12" s="17">
        <f t="shared" si="8"/>
        <v>7528555</v>
      </c>
      <c r="AL12" s="17">
        <f t="shared" si="8"/>
        <v>2125371</v>
      </c>
      <c r="AM12" s="17">
        <f t="shared" si="8"/>
        <v>8031717</v>
      </c>
      <c r="AN12" s="17">
        <f t="shared" si="8"/>
        <v>314515364</v>
      </c>
      <c r="AO12" s="17">
        <f aca="true" t="shared" si="9" ref="AO12:AW12">SUM(AO13:AO69)</f>
        <v>249249643</v>
      </c>
      <c r="AP12" s="17">
        <f t="shared" si="9"/>
        <v>65265721</v>
      </c>
      <c r="AQ12" s="17">
        <f t="shared" si="9"/>
        <v>7295617</v>
      </c>
      <c r="AR12" s="17">
        <f t="shared" si="9"/>
        <v>4082193</v>
      </c>
      <c r="AS12" s="17">
        <f t="shared" si="9"/>
        <v>3314572</v>
      </c>
      <c r="AT12" s="17">
        <f t="shared" si="9"/>
        <v>3790807</v>
      </c>
      <c r="AU12" s="17">
        <f t="shared" si="9"/>
        <v>3562406</v>
      </c>
      <c r="AV12" s="17">
        <f t="shared" si="9"/>
        <v>43220126</v>
      </c>
      <c r="AW12" s="17">
        <f t="shared" si="9"/>
        <v>139617892</v>
      </c>
      <c r="AX12" s="17">
        <f aca="true" t="shared" si="10" ref="AX12:BE12">SUM(AX13:AX69)</f>
        <v>66882382</v>
      </c>
      <c r="AY12" s="17">
        <f t="shared" si="10"/>
        <v>72735510</v>
      </c>
      <c r="AZ12" s="17">
        <f t="shared" si="10"/>
        <v>1233993</v>
      </c>
      <c r="BA12" s="17">
        <f t="shared" si="10"/>
        <v>852349</v>
      </c>
      <c r="BB12" s="17">
        <f t="shared" si="10"/>
        <v>3927974</v>
      </c>
      <c r="BC12" s="17">
        <f t="shared" si="10"/>
        <v>3777682</v>
      </c>
      <c r="BD12" s="17">
        <f t="shared" si="10"/>
        <v>62943512</v>
      </c>
      <c r="BE12" s="17">
        <f t="shared" si="10"/>
        <v>207494190</v>
      </c>
      <c r="BF12" s="17">
        <f aca="true" t="shared" si="11" ref="BF12:BK12">SUM(BF13:BF69)</f>
        <v>146038783</v>
      </c>
      <c r="BG12" s="17">
        <f t="shared" si="11"/>
        <v>61455407</v>
      </c>
      <c r="BH12" s="17">
        <f t="shared" si="11"/>
        <v>57623492</v>
      </c>
      <c r="BI12" s="17">
        <f t="shared" si="11"/>
        <v>2319828</v>
      </c>
      <c r="BJ12" s="17">
        <f t="shared" si="11"/>
        <v>1512087</v>
      </c>
      <c r="BK12" s="17">
        <f t="shared" si="11"/>
        <v>42948882</v>
      </c>
      <c r="BL12" s="17">
        <f aca="true" t="shared" si="12" ref="BL12:BS12">SUM(BL13:BL69)</f>
        <v>25833197</v>
      </c>
      <c r="BM12" s="17">
        <f t="shared" si="12"/>
        <v>17115685</v>
      </c>
      <c r="BN12" s="17">
        <f t="shared" si="12"/>
        <v>7178482</v>
      </c>
      <c r="BO12" s="17">
        <f t="shared" si="12"/>
        <v>2211874</v>
      </c>
      <c r="BP12" s="17">
        <f t="shared" si="12"/>
        <v>1542757</v>
      </c>
      <c r="BQ12" s="17">
        <f t="shared" si="12"/>
        <v>1509156</v>
      </c>
      <c r="BR12" s="17">
        <f t="shared" si="12"/>
        <v>4673416</v>
      </c>
      <c r="BS12" s="17">
        <f t="shared" si="12"/>
        <v>19781946</v>
      </c>
      <c r="BT12" s="17">
        <f aca="true" t="shared" si="13" ref="BT12:BY12">SUM(BT13:BT69)</f>
        <v>12968223</v>
      </c>
      <c r="BU12" s="17">
        <f t="shared" si="13"/>
        <v>6813723</v>
      </c>
      <c r="BV12" s="17">
        <f t="shared" si="13"/>
        <v>892564</v>
      </c>
      <c r="BW12" s="17">
        <f t="shared" si="13"/>
        <v>2242474</v>
      </c>
      <c r="BX12" s="17">
        <f t="shared" si="13"/>
        <v>3678685</v>
      </c>
      <c r="BY12" s="17">
        <f t="shared" si="13"/>
        <v>107466710</v>
      </c>
      <c r="BZ12" s="17">
        <f aca="true" t="shared" si="14" ref="BZ12:CG12">SUM(BZ13:BZ69)</f>
        <v>51616581</v>
      </c>
      <c r="CA12" s="17">
        <f t="shared" si="14"/>
        <v>55850129</v>
      </c>
      <c r="CB12" s="17">
        <f t="shared" si="14"/>
        <v>3839142</v>
      </c>
      <c r="CC12" s="17">
        <f t="shared" si="14"/>
        <v>2707161</v>
      </c>
      <c r="CD12" s="17">
        <f t="shared" si="14"/>
        <v>2383102</v>
      </c>
      <c r="CE12" s="17">
        <f t="shared" si="14"/>
        <v>5132938</v>
      </c>
      <c r="CF12" s="17">
        <f t="shared" si="14"/>
        <v>41787786</v>
      </c>
      <c r="CG12" s="17">
        <f t="shared" si="14"/>
        <v>62352067</v>
      </c>
      <c r="CH12" s="17">
        <f aca="true" t="shared" si="15" ref="CH12:CN12">SUM(CH13:CH69)</f>
        <v>40592467</v>
      </c>
      <c r="CI12" s="17">
        <f t="shared" si="15"/>
        <v>21759600</v>
      </c>
      <c r="CJ12" s="17">
        <f t="shared" si="15"/>
        <v>5368344</v>
      </c>
      <c r="CK12" s="17">
        <f t="shared" si="15"/>
        <v>3005723</v>
      </c>
      <c r="CL12" s="17">
        <f t="shared" si="15"/>
        <v>3714285</v>
      </c>
      <c r="CM12" s="17">
        <f t="shared" si="15"/>
        <v>9671248</v>
      </c>
      <c r="CN12" s="17">
        <f t="shared" si="15"/>
        <v>77582721</v>
      </c>
      <c r="CO12" s="17">
        <f aca="true" t="shared" si="16" ref="CO12:CU12">SUM(CO13:CO69)</f>
        <v>34920472</v>
      </c>
      <c r="CP12" s="17">
        <f t="shared" si="16"/>
        <v>42662249</v>
      </c>
      <c r="CQ12" s="17">
        <f t="shared" si="16"/>
        <v>2619093</v>
      </c>
      <c r="CR12" s="17">
        <f t="shared" si="16"/>
        <v>1827825</v>
      </c>
      <c r="CS12" s="17">
        <f t="shared" si="16"/>
        <v>2697810</v>
      </c>
      <c r="CT12" s="17">
        <f t="shared" si="16"/>
        <v>35517521</v>
      </c>
      <c r="CU12" s="17">
        <f t="shared" si="16"/>
        <v>39942751</v>
      </c>
      <c r="CV12" s="17">
        <f aca="true" t="shared" si="17" ref="CV12:DA12">SUM(CV13:CV69)</f>
        <v>29879835</v>
      </c>
      <c r="CW12" s="17">
        <f t="shared" si="17"/>
        <v>10062916</v>
      </c>
      <c r="CX12" s="17">
        <f t="shared" si="17"/>
        <v>1750510</v>
      </c>
      <c r="CY12" s="17">
        <f t="shared" si="17"/>
        <v>3709728</v>
      </c>
      <c r="CZ12" s="17">
        <f t="shared" si="17"/>
        <v>4602678</v>
      </c>
      <c r="DA12" s="57">
        <f t="shared" si="17"/>
        <v>155126987</v>
      </c>
      <c r="DB12" s="84"/>
      <c r="DC12" s="17">
        <f aca="true" t="shared" si="18" ref="DC12:DI12">SUM(DC13:DC69)</f>
        <v>62247766</v>
      </c>
      <c r="DD12" s="17">
        <f t="shared" si="18"/>
        <v>92879221</v>
      </c>
      <c r="DE12" s="17">
        <f t="shared" si="18"/>
        <v>3971183</v>
      </c>
      <c r="DF12" s="17">
        <f t="shared" si="18"/>
        <v>42463466</v>
      </c>
      <c r="DG12" s="17">
        <f t="shared" si="18"/>
        <v>1465106</v>
      </c>
      <c r="DH12" s="17">
        <f t="shared" si="18"/>
        <v>44979466</v>
      </c>
      <c r="DI12" s="17">
        <f t="shared" si="18"/>
        <v>218011297</v>
      </c>
      <c r="DJ12" s="17">
        <f aca="true" t="shared" si="19" ref="DJ12:DO12">SUM(DJ13:DJ69)</f>
        <v>153095048</v>
      </c>
      <c r="DK12" s="17">
        <f t="shared" si="19"/>
        <v>64916249</v>
      </c>
      <c r="DL12" s="17">
        <f t="shared" si="19"/>
        <v>6795812</v>
      </c>
      <c r="DM12" s="17">
        <f t="shared" si="19"/>
        <v>53213396</v>
      </c>
      <c r="DN12" s="17">
        <f t="shared" si="19"/>
        <v>4907041</v>
      </c>
      <c r="DO12" s="17">
        <f t="shared" si="19"/>
        <v>36739856</v>
      </c>
      <c r="DP12" s="17">
        <f aca="true" t="shared" si="20" ref="DP12:DU12">SUM(DP13:DP69)</f>
        <v>25646772</v>
      </c>
      <c r="DQ12" s="17">
        <f t="shared" si="20"/>
        <v>11093084</v>
      </c>
      <c r="DR12" s="17">
        <f t="shared" si="20"/>
        <v>4880426</v>
      </c>
      <c r="DS12" s="17">
        <f t="shared" si="20"/>
        <v>2151542</v>
      </c>
      <c r="DT12" s="17">
        <f t="shared" si="20"/>
        <v>4061116</v>
      </c>
      <c r="DU12" s="17">
        <f t="shared" si="20"/>
        <v>34410414</v>
      </c>
      <c r="DV12" s="17">
        <f aca="true" t="shared" si="21" ref="DV12:EC12">SUM(DV13:DV69)</f>
        <v>21048531</v>
      </c>
      <c r="DW12" s="17">
        <f t="shared" si="21"/>
        <v>13361883</v>
      </c>
      <c r="DX12" s="17">
        <f t="shared" si="21"/>
        <v>5159993</v>
      </c>
      <c r="DY12" s="17">
        <f t="shared" si="21"/>
        <v>3551977</v>
      </c>
      <c r="DZ12" s="17">
        <f t="shared" si="21"/>
        <v>1045916</v>
      </c>
      <c r="EA12" s="17">
        <f t="shared" si="21"/>
        <v>2016452</v>
      </c>
      <c r="EB12" s="17">
        <f t="shared" si="21"/>
        <v>1587545</v>
      </c>
      <c r="EC12" s="17">
        <f t="shared" si="21"/>
        <v>331616391</v>
      </c>
      <c r="ED12" s="17">
        <f>SUM(ED13:ED69)</f>
        <v>256184187</v>
      </c>
      <c r="EE12" s="17">
        <f>SUM(EE13:EE69)</f>
        <v>47065329</v>
      </c>
      <c r="EF12" s="17">
        <f>SUM(EF13:EF69)</f>
        <v>2187726</v>
      </c>
      <c r="EG12" s="17">
        <f>SUM(EG13:EG55)</f>
        <v>4743838</v>
      </c>
      <c r="EH12" s="17">
        <f aca="true" t="shared" si="22" ref="EH12:EM12">SUM(EH13:EH69)</f>
        <v>4269295</v>
      </c>
      <c r="EI12" s="17">
        <f t="shared" si="22"/>
        <v>2162470</v>
      </c>
      <c r="EJ12" s="17">
        <f t="shared" si="22"/>
        <v>5462065</v>
      </c>
      <c r="EK12" s="17">
        <f t="shared" si="22"/>
        <v>9870143</v>
      </c>
      <c r="EL12" s="17">
        <f t="shared" si="22"/>
        <v>11195593</v>
      </c>
      <c r="EM12" s="57">
        <f t="shared" si="22"/>
        <v>7174199</v>
      </c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</row>
    <row r="13" spans="1:143" s="24" customFormat="1" ht="31.5">
      <c r="A13" s="23"/>
      <c r="B13" s="38" t="s">
        <v>133</v>
      </c>
      <c r="C13" s="20">
        <v>195463386</v>
      </c>
      <c r="D13" s="20"/>
      <c r="E13" s="20">
        <v>195463386</v>
      </c>
      <c r="F13" s="20"/>
      <c r="G13" s="20"/>
      <c r="H13" s="20"/>
      <c r="I13" s="114">
        <f t="shared" si="0"/>
        <v>195463386</v>
      </c>
      <c r="J13" s="114">
        <f t="shared" si="6"/>
        <v>0</v>
      </c>
      <c r="K13" s="20">
        <v>102905923</v>
      </c>
      <c r="L13" s="20"/>
      <c r="M13" s="20">
        <v>15119571</v>
      </c>
      <c r="N13" s="20"/>
      <c r="O13" s="20">
        <v>10201839</v>
      </c>
      <c r="P13" s="20"/>
      <c r="Q13" s="20"/>
      <c r="R13" s="20">
        <v>2559195</v>
      </c>
      <c r="S13" s="20">
        <v>2559195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>
        <v>13586308</v>
      </c>
      <c r="AG13" s="20">
        <v>13586308</v>
      </c>
      <c r="AH13" s="20"/>
      <c r="AI13" s="20"/>
      <c r="AJ13" s="20"/>
      <c r="AK13" s="20"/>
      <c r="AL13" s="20"/>
      <c r="AM13" s="20"/>
      <c r="AN13" s="20">
        <v>8980994</v>
      </c>
      <c r="AO13" s="20">
        <v>8980994</v>
      </c>
      <c r="AP13" s="20"/>
      <c r="AQ13" s="20"/>
      <c r="AR13" s="20"/>
      <c r="AS13" s="20"/>
      <c r="AT13" s="20"/>
      <c r="AU13" s="20"/>
      <c r="AV13" s="20"/>
      <c r="AW13" s="20">
        <v>9194864</v>
      </c>
      <c r="AX13" s="20">
        <v>9194864</v>
      </c>
      <c r="AY13" s="20"/>
      <c r="AZ13" s="20"/>
      <c r="BA13" s="20"/>
      <c r="BB13" s="20"/>
      <c r="BC13" s="20"/>
      <c r="BD13" s="20"/>
      <c r="BE13" s="20">
        <v>1479937</v>
      </c>
      <c r="BF13" s="20">
        <v>1479937</v>
      </c>
      <c r="BG13" s="20"/>
      <c r="BH13" s="20"/>
      <c r="BI13" s="20"/>
      <c r="BJ13" s="20"/>
      <c r="BK13" s="20">
        <v>1011972</v>
      </c>
      <c r="BL13" s="20">
        <v>1011972</v>
      </c>
      <c r="BM13" s="20"/>
      <c r="BN13" s="20"/>
      <c r="BO13" s="20"/>
      <c r="BP13" s="20"/>
      <c r="BQ13" s="20"/>
      <c r="BR13" s="20"/>
      <c r="BS13" s="20">
        <v>526364</v>
      </c>
      <c r="BT13" s="20">
        <v>526364</v>
      </c>
      <c r="BU13" s="20"/>
      <c r="BV13" s="20"/>
      <c r="BW13" s="20"/>
      <c r="BX13" s="20"/>
      <c r="BY13" s="20">
        <v>8786660</v>
      </c>
      <c r="BZ13" s="20">
        <v>8786660</v>
      </c>
      <c r="CA13" s="20"/>
      <c r="CB13" s="20"/>
      <c r="CC13" s="20"/>
      <c r="CD13" s="20"/>
      <c r="CE13" s="20"/>
      <c r="CF13" s="20"/>
      <c r="CG13" s="20">
        <v>3002116</v>
      </c>
      <c r="CH13" s="20">
        <v>3002116</v>
      </c>
      <c r="CI13" s="20"/>
      <c r="CJ13" s="20"/>
      <c r="CK13" s="20"/>
      <c r="CL13" s="20"/>
      <c r="CM13" s="20"/>
      <c r="CN13" s="20">
        <v>2389946</v>
      </c>
      <c r="CO13" s="20">
        <v>2389946</v>
      </c>
      <c r="CP13" s="20"/>
      <c r="CQ13" s="20"/>
      <c r="CR13" s="20"/>
      <c r="CS13" s="20"/>
      <c r="CT13" s="20"/>
      <c r="CU13" s="20">
        <v>2903139</v>
      </c>
      <c r="CV13" s="20">
        <v>2903139</v>
      </c>
      <c r="CW13" s="20"/>
      <c r="CX13" s="20"/>
      <c r="CY13" s="20"/>
      <c r="CZ13" s="20"/>
      <c r="DA13" s="58">
        <v>838525</v>
      </c>
      <c r="DB13" s="85"/>
      <c r="DC13" s="20">
        <v>838525</v>
      </c>
      <c r="DD13" s="20"/>
      <c r="DE13" s="20"/>
      <c r="DF13" s="20"/>
      <c r="DG13" s="20"/>
      <c r="DH13" s="20"/>
      <c r="DI13" s="20">
        <v>3207827</v>
      </c>
      <c r="DJ13" s="20">
        <v>3207827</v>
      </c>
      <c r="DK13" s="20"/>
      <c r="DL13" s="20"/>
      <c r="DM13" s="20"/>
      <c r="DN13" s="20"/>
      <c r="DO13" s="20">
        <v>1392624</v>
      </c>
      <c r="DP13" s="20">
        <v>1392624</v>
      </c>
      <c r="DQ13" s="20"/>
      <c r="DR13" s="20"/>
      <c r="DS13" s="20"/>
      <c r="DT13" s="20"/>
      <c r="DU13" s="20">
        <v>2501597</v>
      </c>
      <c r="DV13" s="20">
        <v>2501597</v>
      </c>
      <c r="DW13" s="20"/>
      <c r="DX13" s="20"/>
      <c r="DY13" s="20"/>
      <c r="DZ13" s="20"/>
      <c r="EA13" s="20"/>
      <c r="EB13" s="20"/>
      <c r="EC13" s="20">
        <v>4873985</v>
      </c>
      <c r="ED13" s="20">
        <v>4873985</v>
      </c>
      <c r="EE13" s="20"/>
      <c r="EF13" s="20"/>
      <c r="EG13" s="20"/>
      <c r="EH13" s="20"/>
      <c r="EI13" s="20"/>
      <c r="EJ13" s="20"/>
      <c r="EK13" s="20"/>
      <c r="EL13" s="20"/>
      <c r="EM13" s="58"/>
    </row>
    <row r="14" spans="1:143" s="24" customFormat="1" ht="15.75">
      <c r="A14" s="23"/>
      <c r="B14" s="60" t="s">
        <v>134</v>
      </c>
      <c r="C14" s="20">
        <v>1800000</v>
      </c>
      <c r="D14" s="20">
        <v>1800000</v>
      </c>
      <c r="E14" s="20">
        <v>1800000</v>
      </c>
      <c r="F14" s="20">
        <v>1800000</v>
      </c>
      <c r="G14" s="20"/>
      <c r="H14" s="20"/>
      <c r="I14" s="114">
        <f t="shared" si="0"/>
        <v>0</v>
      </c>
      <c r="J14" s="114">
        <f t="shared" si="6"/>
        <v>1800000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58"/>
      <c r="DB14" s="85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58"/>
    </row>
    <row r="15" spans="1:143" s="24" customFormat="1" ht="17.25" customHeight="1">
      <c r="A15" s="23"/>
      <c r="B15" s="60" t="s">
        <v>135</v>
      </c>
      <c r="C15" s="51">
        <v>402536</v>
      </c>
      <c r="D15" s="51"/>
      <c r="E15" s="51">
        <v>402536</v>
      </c>
      <c r="F15" s="51"/>
      <c r="G15" s="51"/>
      <c r="H15" s="51"/>
      <c r="I15" s="114">
        <f t="shared" si="0"/>
        <v>402536</v>
      </c>
      <c r="J15" s="114">
        <f t="shared" si="6"/>
        <v>0</v>
      </c>
      <c r="K15" s="51"/>
      <c r="L15" s="51"/>
      <c r="M15" s="51">
        <v>100634</v>
      </c>
      <c r="N15" s="51"/>
      <c r="O15" s="51">
        <v>201268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>
        <v>100634</v>
      </c>
      <c r="AG15" s="51"/>
      <c r="AH15" s="51">
        <v>100634</v>
      </c>
      <c r="AI15" s="51">
        <v>100634</v>
      </c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86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</row>
    <row r="16" spans="1:143" s="24" customFormat="1" ht="30.75" customHeight="1">
      <c r="A16" s="23"/>
      <c r="B16" s="63" t="s">
        <v>43</v>
      </c>
      <c r="C16" s="20">
        <v>20000000</v>
      </c>
      <c r="D16" s="20"/>
      <c r="E16" s="20">
        <v>20000000</v>
      </c>
      <c r="F16" s="20"/>
      <c r="G16" s="20"/>
      <c r="H16" s="20"/>
      <c r="I16" s="114">
        <f t="shared" si="0"/>
        <v>20000000</v>
      </c>
      <c r="J16" s="114">
        <f t="shared" si="6"/>
        <v>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>
        <v>20000000</v>
      </c>
      <c r="BZ16" s="20">
        <v>20000000</v>
      </c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58"/>
      <c r="DB16" s="85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58"/>
    </row>
    <row r="17" spans="1:143" s="24" customFormat="1" ht="31.5">
      <c r="A17" s="23"/>
      <c r="B17" s="64" t="s">
        <v>136</v>
      </c>
      <c r="C17" s="20">
        <v>345325100</v>
      </c>
      <c r="D17" s="20"/>
      <c r="E17" s="20">
        <v>345325100</v>
      </c>
      <c r="F17" s="20"/>
      <c r="G17" s="20"/>
      <c r="H17" s="20"/>
      <c r="I17" s="114">
        <f t="shared" si="0"/>
        <v>345325100</v>
      </c>
      <c r="J17" s="114">
        <f t="shared" si="6"/>
        <v>0</v>
      </c>
      <c r="K17" s="20"/>
      <c r="L17" s="20"/>
      <c r="M17" s="20">
        <v>345325100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58"/>
      <c r="DB17" s="85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58"/>
    </row>
    <row r="18" spans="1:143" s="24" customFormat="1" ht="31.5" customHeight="1">
      <c r="A18" s="23"/>
      <c r="B18" s="63" t="s">
        <v>137</v>
      </c>
      <c r="C18" s="20">
        <v>6545800</v>
      </c>
      <c r="D18" s="20"/>
      <c r="E18" s="20">
        <v>6545800</v>
      </c>
      <c r="F18" s="20"/>
      <c r="G18" s="20"/>
      <c r="H18" s="20"/>
      <c r="I18" s="114">
        <f t="shared" si="0"/>
        <v>6545800</v>
      </c>
      <c r="J18" s="114">
        <f t="shared" si="6"/>
        <v>0</v>
      </c>
      <c r="K18" s="20"/>
      <c r="L18" s="20"/>
      <c r="M18" s="20"/>
      <c r="N18" s="20"/>
      <c r="O18" s="20">
        <v>1636450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>
        <v>1636450</v>
      </c>
      <c r="AG18" s="20">
        <v>1636450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>
        <v>1636450</v>
      </c>
      <c r="AX18" s="20">
        <v>1636450</v>
      </c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58"/>
      <c r="DB18" s="85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>
        <v>1636450</v>
      </c>
      <c r="ED18" s="20">
        <v>1636450</v>
      </c>
      <c r="EE18" s="20"/>
      <c r="EF18" s="20"/>
      <c r="EG18" s="20"/>
      <c r="EH18" s="20"/>
      <c r="EI18" s="20"/>
      <c r="EJ18" s="20"/>
      <c r="EK18" s="20"/>
      <c r="EL18" s="20"/>
      <c r="EM18" s="58"/>
    </row>
    <row r="19" spans="1:143" s="24" customFormat="1" ht="31.5">
      <c r="A19" s="23"/>
      <c r="B19" s="64" t="s">
        <v>138</v>
      </c>
      <c r="C19" s="20">
        <v>576229376</v>
      </c>
      <c r="D19" s="20"/>
      <c r="E19" s="20">
        <v>438208542</v>
      </c>
      <c r="F19" s="20"/>
      <c r="G19" s="20"/>
      <c r="H19" s="20"/>
      <c r="I19" s="114">
        <f t="shared" si="0"/>
        <v>576229376</v>
      </c>
      <c r="J19" s="114">
        <f t="shared" si="6"/>
        <v>0</v>
      </c>
      <c r="K19" s="20">
        <v>456547814</v>
      </c>
      <c r="L19" s="20"/>
      <c r="M19" s="20">
        <v>85620208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58"/>
      <c r="DB19" s="85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>
        <v>34061354</v>
      </c>
      <c r="ED19" s="20">
        <v>34061354</v>
      </c>
      <c r="EE19" s="20"/>
      <c r="EF19" s="20"/>
      <c r="EG19" s="20"/>
      <c r="EH19" s="20"/>
      <c r="EI19" s="20"/>
      <c r="EJ19" s="20"/>
      <c r="EK19" s="20"/>
      <c r="EL19" s="20"/>
      <c r="EM19" s="58"/>
    </row>
    <row r="20" spans="1:143" s="24" customFormat="1" ht="31.5">
      <c r="A20" s="23"/>
      <c r="B20" s="64" t="s">
        <v>139</v>
      </c>
      <c r="C20" s="20">
        <v>37694231</v>
      </c>
      <c r="D20" s="20"/>
      <c r="E20" s="20">
        <v>37694231</v>
      </c>
      <c r="F20" s="20"/>
      <c r="G20" s="20"/>
      <c r="H20" s="20"/>
      <c r="I20" s="114">
        <f t="shared" si="0"/>
        <v>37694231</v>
      </c>
      <c r="J20" s="114">
        <f t="shared" si="6"/>
        <v>0</v>
      </c>
      <c r="K20" s="20"/>
      <c r="L20" s="20"/>
      <c r="M20" s="20">
        <v>37694231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58"/>
      <c r="DB20" s="85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58"/>
    </row>
    <row r="21" spans="1:143" s="24" customFormat="1" ht="31.5">
      <c r="A21" s="23"/>
      <c r="B21" s="64" t="s">
        <v>140</v>
      </c>
      <c r="C21" s="20">
        <v>12752195</v>
      </c>
      <c r="D21" s="20"/>
      <c r="E21" s="20">
        <v>12752195</v>
      </c>
      <c r="F21" s="20"/>
      <c r="G21" s="20"/>
      <c r="H21" s="20"/>
      <c r="I21" s="114">
        <f t="shared" si="0"/>
        <v>12752195</v>
      </c>
      <c r="J21" s="114">
        <f t="shared" si="6"/>
        <v>0</v>
      </c>
      <c r="K21" s="20">
        <v>5354910</v>
      </c>
      <c r="L21" s="20"/>
      <c r="M21" s="20">
        <v>1758834</v>
      </c>
      <c r="N21" s="20"/>
      <c r="O21" s="20">
        <v>781610</v>
      </c>
      <c r="P21" s="20"/>
      <c r="Q21" s="20"/>
      <c r="R21" s="20">
        <v>222750</v>
      </c>
      <c r="S21" s="20">
        <v>222750</v>
      </c>
      <c r="T21" s="20">
        <f>W21</f>
        <v>0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>
        <v>874071</v>
      </c>
      <c r="AG21" s="20">
        <v>874071</v>
      </c>
      <c r="AH21" s="20"/>
      <c r="AI21" s="20"/>
      <c r="AJ21" s="20"/>
      <c r="AK21" s="20"/>
      <c r="AL21" s="20"/>
      <c r="AM21" s="20"/>
      <c r="AN21" s="20">
        <v>447282</v>
      </c>
      <c r="AO21" s="20">
        <v>447282</v>
      </c>
      <c r="AP21" s="20"/>
      <c r="AQ21" s="20"/>
      <c r="AR21" s="20"/>
      <c r="AS21" s="20"/>
      <c r="AT21" s="20"/>
      <c r="AU21" s="20"/>
      <c r="AV21" s="20"/>
      <c r="AW21" s="20">
        <v>739530</v>
      </c>
      <c r="AX21" s="20">
        <v>739530</v>
      </c>
      <c r="AY21" s="20"/>
      <c r="AZ21" s="20"/>
      <c r="BA21" s="20"/>
      <c r="BB21" s="20"/>
      <c r="BC21" s="20"/>
      <c r="BD21" s="20"/>
      <c r="BE21" s="20">
        <v>105138</v>
      </c>
      <c r="BF21" s="20">
        <v>105138</v>
      </c>
      <c r="BG21" s="20"/>
      <c r="BH21" s="20"/>
      <c r="BI21" s="20"/>
      <c r="BJ21" s="20"/>
      <c r="BK21" s="20">
        <v>155034</v>
      </c>
      <c r="BL21" s="20">
        <v>155034</v>
      </c>
      <c r="BM21" s="20"/>
      <c r="BN21" s="20"/>
      <c r="BO21" s="20"/>
      <c r="BP21" s="20"/>
      <c r="BQ21" s="20"/>
      <c r="BR21" s="20"/>
      <c r="BS21" s="20">
        <v>74844</v>
      </c>
      <c r="BT21" s="20">
        <v>74844</v>
      </c>
      <c r="BU21" s="20"/>
      <c r="BV21" s="20"/>
      <c r="BW21" s="20"/>
      <c r="BX21" s="20"/>
      <c r="BY21" s="20">
        <v>465993</v>
      </c>
      <c r="BZ21" s="20">
        <v>465993</v>
      </c>
      <c r="CA21" s="20"/>
      <c r="CB21" s="20"/>
      <c r="CC21" s="20"/>
      <c r="CD21" s="20"/>
      <c r="CE21" s="20"/>
      <c r="CF21" s="20"/>
      <c r="CG21" s="20">
        <v>363528</v>
      </c>
      <c r="CH21" s="20">
        <v>363528</v>
      </c>
      <c r="CI21" s="20"/>
      <c r="CJ21" s="20"/>
      <c r="CK21" s="20"/>
      <c r="CL21" s="20"/>
      <c r="CM21" s="20"/>
      <c r="CN21" s="20">
        <v>119394</v>
      </c>
      <c r="CO21" s="20">
        <v>119394</v>
      </c>
      <c r="CP21" s="20"/>
      <c r="CQ21" s="20"/>
      <c r="CR21" s="20"/>
      <c r="CS21" s="20"/>
      <c r="CT21" s="20"/>
      <c r="CU21" s="20">
        <v>171963</v>
      </c>
      <c r="CV21" s="20">
        <v>171963</v>
      </c>
      <c r="CW21" s="20"/>
      <c r="CX21" s="20"/>
      <c r="CY21" s="20"/>
      <c r="CZ21" s="20"/>
      <c r="DA21" s="58">
        <v>128304</v>
      </c>
      <c r="DB21" s="85"/>
      <c r="DC21" s="20">
        <v>128304</v>
      </c>
      <c r="DD21" s="20"/>
      <c r="DE21" s="20"/>
      <c r="DF21" s="20"/>
      <c r="DG21" s="20"/>
      <c r="DH21" s="20"/>
      <c r="DI21" s="20">
        <v>199584</v>
      </c>
      <c r="DJ21" s="20">
        <v>199584</v>
      </c>
      <c r="DK21" s="20"/>
      <c r="DL21" s="20"/>
      <c r="DM21" s="20"/>
      <c r="DN21" s="20"/>
      <c r="DO21" s="20">
        <v>47223</v>
      </c>
      <c r="DP21" s="20">
        <v>47223</v>
      </c>
      <c r="DQ21" s="20"/>
      <c r="DR21" s="20"/>
      <c r="DS21" s="20"/>
      <c r="DT21" s="20"/>
      <c r="DU21" s="20">
        <v>89100</v>
      </c>
      <c r="DV21" s="20">
        <v>89100</v>
      </c>
      <c r="DW21" s="20"/>
      <c r="DX21" s="20"/>
      <c r="DY21" s="20"/>
      <c r="DZ21" s="20"/>
      <c r="EA21" s="20"/>
      <c r="EB21" s="20"/>
      <c r="EC21" s="20">
        <v>653103</v>
      </c>
      <c r="ED21" s="20">
        <v>653103</v>
      </c>
      <c r="EE21" s="20"/>
      <c r="EF21" s="20"/>
      <c r="EG21" s="20"/>
      <c r="EH21" s="20"/>
      <c r="EI21" s="20"/>
      <c r="EJ21" s="20"/>
      <c r="EK21" s="20"/>
      <c r="EL21" s="20"/>
      <c r="EM21" s="58"/>
    </row>
    <row r="22" spans="1:143" s="24" customFormat="1" ht="31.5" customHeight="1">
      <c r="A22" s="23"/>
      <c r="B22" s="64" t="s">
        <v>141</v>
      </c>
      <c r="C22" s="20">
        <v>15999554</v>
      </c>
      <c r="D22" s="20"/>
      <c r="E22" s="20">
        <v>15999554</v>
      </c>
      <c r="F22" s="20"/>
      <c r="G22" s="20"/>
      <c r="H22" s="20"/>
      <c r="I22" s="114">
        <f t="shared" si="0"/>
        <v>15999554</v>
      </c>
      <c r="J22" s="114">
        <f t="shared" si="6"/>
        <v>0</v>
      </c>
      <c r="K22" s="20">
        <v>2518469</v>
      </c>
      <c r="L22" s="20"/>
      <c r="M22" s="20">
        <v>5443803</v>
      </c>
      <c r="N22" s="20"/>
      <c r="O22" s="20">
        <v>1772930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>
        <v>613706</v>
      </c>
      <c r="AG22" s="20">
        <v>613706</v>
      </c>
      <c r="AH22" s="20"/>
      <c r="AI22" s="20"/>
      <c r="AJ22" s="20"/>
      <c r="AK22" s="20"/>
      <c r="AL22" s="20"/>
      <c r="AM22" s="20"/>
      <c r="AN22" s="20">
        <v>1704741</v>
      </c>
      <c r="AO22" s="20">
        <v>1704741</v>
      </c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>
        <v>1227413</v>
      </c>
      <c r="BL22" s="20">
        <v>1227413</v>
      </c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>
        <v>545517</v>
      </c>
      <c r="CH22" s="20">
        <v>545517</v>
      </c>
      <c r="CI22" s="20"/>
      <c r="CJ22" s="20"/>
      <c r="CK22" s="20"/>
      <c r="CL22" s="20"/>
      <c r="CM22" s="20"/>
      <c r="CN22" s="20">
        <v>181839</v>
      </c>
      <c r="CO22" s="20">
        <v>181839</v>
      </c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58"/>
      <c r="DB22" s="85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>
        <v>354586</v>
      </c>
      <c r="DV22" s="20">
        <v>354586</v>
      </c>
      <c r="DW22" s="20"/>
      <c r="DX22" s="20"/>
      <c r="DY22" s="20"/>
      <c r="DZ22" s="20"/>
      <c r="EA22" s="20"/>
      <c r="EB22" s="20"/>
      <c r="EC22" s="20">
        <v>1636550</v>
      </c>
      <c r="ED22" s="20">
        <v>1636550</v>
      </c>
      <c r="EE22" s="20"/>
      <c r="EF22" s="20"/>
      <c r="EG22" s="20"/>
      <c r="EH22" s="20"/>
      <c r="EI22" s="20"/>
      <c r="EJ22" s="20"/>
      <c r="EK22" s="20"/>
      <c r="EL22" s="20"/>
      <c r="EM22" s="58"/>
    </row>
    <row r="23" spans="1:143" s="24" customFormat="1" ht="31.5">
      <c r="A23" s="23"/>
      <c r="B23" s="64" t="s">
        <v>142</v>
      </c>
      <c r="C23" s="20">
        <v>88463109</v>
      </c>
      <c r="D23" s="20"/>
      <c r="E23" s="20">
        <v>88463109</v>
      </c>
      <c r="F23" s="20"/>
      <c r="G23" s="20"/>
      <c r="H23" s="20"/>
      <c r="I23" s="114">
        <f t="shared" si="0"/>
        <v>88463109</v>
      </c>
      <c r="J23" s="114">
        <f t="shared" si="6"/>
        <v>0</v>
      </c>
      <c r="K23" s="20"/>
      <c r="L23" s="20"/>
      <c r="M23" s="20">
        <v>40015216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58"/>
      <c r="DB23" s="85"/>
      <c r="DC23" s="20"/>
      <c r="DD23" s="20"/>
      <c r="DE23" s="20"/>
      <c r="DF23" s="20"/>
      <c r="DG23" s="20"/>
      <c r="DH23" s="20"/>
      <c r="DI23" s="20">
        <v>48447893</v>
      </c>
      <c r="DJ23" s="20"/>
      <c r="DK23" s="20">
        <v>48447893</v>
      </c>
      <c r="DL23" s="20"/>
      <c r="DM23" s="20">
        <v>48447893</v>
      </c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58"/>
    </row>
    <row r="24" spans="1:143" s="24" customFormat="1" ht="31.5">
      <c r="A24" s="23"/>
      <c r="B24" s="64" t="s">
        <v>143</v>
      </c>
      <c r="C24" s="20">
        <v>132121600</v>
      </c>
      <c r="D24" s="20"/>
      <c r="E24" s="20">
        <v>132121600</v>
      </c>
      <c r="F24" s="20"/>
      <c r="G24" s="20"/>
      <c r="H24" s="20"/>
      <c r="I24" s="114">
        <f t="shared" si="0"/>
        <v>132121600</v>
      </c>
      <c r="J24" s="114">
        <f t="shared" si="6"/>
        <v>0</v>
      </c>
      <c r="K24" s="20">
        <v>55627173</v>
      </c>
      <c r="L24" s="20"/>
      <c r="M24" s="20">
        <v>5851074</v>
      </c>
      <c r="N24" s="20"/>
      <c r="O24" s="20">
        <v>5526013</v>
      </c>
      <c r="P24" s="20"/>
      <c r="Q24" s="20"/>
      <c r="R24" s="20">
        <v>6668081</v>
      </c>
      <c r="S24" s="20"/>
      <c r="T24" s="20">
        <f>U24+W24+X24+AA24+AB24+AC24+AD24+AE24</f>
        <v>6668081</v>
      </c>
      <c r="U24" s="20">
        <v>715130</v>
      </c>
      <c r="V24" s="20"/>
      <c r="W24" s="20">
        <v>910167</v>
      </c>
      <c r="X24" s="20">
        <v>698877</v>
      </c>
      <c r="Y24" s="20"/>
      <c r="Z24" s="20"/>
      <c r="AA24" s="20">
        <v>1202722</v>
      </c>
      <c r="AB24" s="20">
        <v>664232</v>
      </c>
      <c r="AC24" s="20">
        <v>786644</v>
      </c>
      <c r="AD24" s="20">
        <v>975179</v>
      </c>
      <c r="AE24" s="20">
        <v>715130</v>
      </c>
      <c r="AF24" s="20">
        <v>3204728</v>
      </c>
      <c r="AG24" s="20"/>
      <c r="AH24" s="20">
        <f>AI24+AJ24+AM24</f>
        <v>3204728</v>
      </c>
      <c r="AI24" s="20">
        <v>1462766</v>
      </c>
      <c r="AJ24" s="20">
        <v>933315</v>
      </c>
      <c r="AK24" s="20"/>
      <c r="AL24" s="20"/>
      <c r="AM24" s="20">
        <v>808647</v>
      </c>
      <c r="AN24" s="20">
        <v>3201835</v>
      </c>
      <c r="AO24" s="20"/>
      <c r="AP24" s="20">
        <f>AQ24+AT24+AU24+AV24</f>
        <v>3201835</v>
      </c>
      <c r="AQ24" s="20">
        <v>585106</v>
      </c>
      <c r="AR24" s="20"/>
      <c r="AS24" s="20"/>
      <c r="AT24" s="20">
        <v>975179</v>
      </c>
      <c r="AU24" s="20">
        <v>763889</v>
      </c>
      <c r="AV24" s="20">
        <v>877661</v>
      </c>
      <c r="AW24" s="20">
        <v>8971648</v>
      </c>
      <c r="AX24" s="20"/>
      <c r="AY24" s="20">
        <v>8971648</v>
      </c>
      <c r="AZ24" s="20"/>
      <c r="BA24" s="20"/>
      <c r="BB24" s="20"/>
      <c r="BC24" s="20"/>
      <c r="BD24" s="20">
        <v>8971648</v>
      </c>
      <c r="BE24" s="20">
        <v>1267730</v>
      </c>
      <c r="BF24" s="20"/>
      <c r="BG24" s="20">
        <f>BH24+BI24</f>
        <v>1267730</v>
      </c>
      <c r="BH24" s="20">
        <v>682624</v>
      </c>
      <c r="BI24" s="20">
        <v>585106</v>
      </c>
      <c r="BJ24" s="20"/>
      <c r="BK24" s="20">
        <v>3212094</v>
      </c>
      <c r="BL24" s="20"/>
      <c r="BM24" s="20">
        <f>BN24+BO24+BP24+BR24</f>
        <v>3212094</v>
      </c>
      <c r="BN24" s="20">
        <v>1277993</v>
      </c>
      <c r="BO24" s="20">
        <v>715130</v>
      </c>
      <c r="BP24" s="20">
        <v>552600</v>
      </c>
      <c r="BQ24" s="20"/>
      <c r="BR24" s="20">
        <v>666371</v>
      </c>
      <c r="BS24" s="20">
        <v>1267730</v>
      </c>
      <c r="BT24" s="20"/>
      <c r="BU24" s="20">
        <f>BW24+BX24</f>
        <v>1267730</v>
      </c>
      <c r="BV24" s="20"/>
      <c r="BW24" s="20">
        <v>617612</v>
      </c>
      <c r="BX24" s="20">
        <v>650118</v>
      </c>
      <c r="BY24" s="20">
        <v>5087181</v>
      </c>
      <c r="BZ24" s="20"/>
      <c r="CA24" s="20">
        <f>CB24+CC24+CE24+CF24</f>
        <v>5087181</v>
      </c>
      <c r="CB24" s="20">
        <v>861408</v>
      </c>
      <c r="CC24" s="20">
        <v>487587</v>
      </c>
      <c r="CD24" s="20"/>
      <c r="CE24" s="20">
        <v>1137710</v>
      </c>
      <c r="CF24" s="20">
        <v>2600476</v>
      </c>
      <c r="CG24" s="20">
        <v>4063247</v>
      </c>
      <c r="CH24" s="20"/>
      <c r="CI24" s="20">
        <f>CJ24+CK24+CM24</f>
        <v>4063247</v>
      </c>
      <c r="CJ24" s="20">
        <v>650118</v>
      </c>
      <c r="CK24" s="20">
        <v>1137710</v>
      </c>
      <c r="CL24" s="20"/>
      <c r="CM24" s="20">
        <v>2275419</v>
      </c>
      <c r="CN24" s="20">
        <v>4550831</v>
      </c>
      <c r="CO24" s="20"/>
      <c r="CP24" s="20">
        <f>CQ24+CR24+CS24+CT24</f>
        <v>4550831</v>
      </c>
      <c r="CQ24" s="20">
        <v>812649</v>
      </c>
      <c r="CR24" s="20">
        <v>650118</v>
      </c>
      <c r="CS24" s="20">
        <v>650118</v>
      </c>
      <c r="CT24" s="20">
        <v>2437946</v>
      </c>
      <c r="CU24" s="20">
        <v>2145390</v>
      </c>
      <c r="CV24" s="20"/>
      <c r="CW24" s="20">
        <f>CX24+CY24+CZ24</f>
        <v>2145390</v>
      </c>
      <c r="CX24" s="20">
        <v>731383</v>
      </c>
      <c r="CY24" s="20">
        <v>682624</v>
      </c>
      <c r="CZ24" s="20">
        <v>731383</v>
      </c>
      <c r="DA24" s="58">
        <v>2860525</v>
      </c>
      <c r="DB24" s="85"/>
      <c r="DC24" s="20"/>
      <c r="DD24" s="20">
        <f>DE24+DF24+DH24</f>
        <v>2860525</v>
      </c>
      <c r="DE24" s="20">
        <v>585106</v>
      </c>
      <c r="DF24" s="20">
        <v>1300240</v>
      </c>
      <c r="DG24" s="20"/>
      <c r="DH24" s="20">
        <v>975179</v>
      </c>
      <c r="DI24" s="20">
        <v>2210248</v>
      </c>
      <c r="DJ24" s="20"/>
      <c r="DK24" s="20">
        <f>DL24+DM24+DN24</f>
        <v>2210248</v>
      </c>
      <c r="DL24" s="20">
        <v>520094</v>
      </c>
      <c r="DM24" s="20">
        <v>1007530</v>
      </c>
      <c r="DN24" s="20">
        <v>682624</v>
      </c>
      <c r="DO24" s="20">
        <v>2763006</v>
      </c>
      <c r="DP24" s="20"/>
      <c r="DQ24" s="20">
        <f>DR24+DT24</f>
        <v>2763006</v>
      </c>
      <c r="DR24" s="20">
        <v>1462766</v>
      </c>
      <c r="DS24" s="20"/>
      <c r="DT24" s="20">
        <v>1300240</v>
      </c>
      <c r="DU24" s="20">
        <v>2112884</v>
      </c>
      <c r="DV24" s="20"/>
      <c r="DW24" s="20">
        <f>DX24+EA24</f>
        <v>2112884</v>
      </c>
      <c r="DX24" s="20">
        <v>1625297</v>
      </c>
      <c r="DY24" s="20"/>
      <c r="DZ24" s="20"/>
      <c r="EA24" s="20">
        <v>487587</v>
      </c>
      <c r="EB24" s="20"/>
      <c r="EC24" s="20">
        <v>11530182</v>
      </c>
      <c r="ED24" s="20"/>
      <c r="EE24" s="20">
        <f>EF24+EG24+EH24+EI24+EJ24+EK24+EL24+EM24</f>
        <v>11530182</v>
      </c>
      <c r="EF24" s="20">
        <v>1235228</v>
      </c>
      <c r="EG24" s="20">
        <v>1137710</v>
      </c>
      <c r="EH24" s="20">
        <v>731383</v>
      </c>
      <c r="EI24" s="20">
        <v>975179</v>
      </c>
      <c r="EJ24" s="20">
        <v>1193285</v>
      </c>
      <c r="EK24" s="20">
        <v>3575655</v>
      </c>
      <c r="EL24" s="20">
        <v>1544032</v>
      </c>
      <c r="EM24" s="58">
        <v>1137710</v>
      </c>
    </row>
    <row r="25" spans="1:143" s="24" customFormat="1" ht="31.5" customHeight="1">
      <c r="A25" s="23"/>
      <c r="B25" s="63" t="s">
        <v>144</v>
      </c>
      <c r="C25" s="9">
        <v>4700000</v>
      </c>
      <c r="D25" s="9"/>
      <c r="E25" s="9">
        <v>4700000</v>
      </c>
      <c r="F25" s="9"/>
      <c r="G25" s="9"/>
      <c r="H25" s="9"/>
      <c r="I25" s="114">
        <f t="shared" si="0"/>
        <v>4700000</v>
      </c>
      <c r="J25" s="114">
        <f t="shared" si="6"/>
        <v>0</v>
      </c>
      <c r="K25" s="9">
        <v>10000</v>
      </c>
      <c r="L25" s="9"/>
      <c r="M25" s="9">
        <v>2040643</v>
      </c>
      <c r="N25" s="9"/>
      <c r="O25" s="9">
        <v>468795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>
        <v>60000</v>
      </c>
      <c r="AG25" s="9"/>
      <c r="AH25" s="9">
        <v>60000</v>
      </c>
      <c r="AI25" s="9">
        <v>60000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>
        <v>70000</v>
      </c>
      <c r="AX25" s="9"/>
      <c r="AY25" s="9">
        <v>70000</v>
      </c>
      <c r="AZ25" s="9"/>
      <c r="BA25" s="9"/>
      <c r="BB25" s="9"/>
      <c r="BC25" s="9"/>
      <c r="BD25" s="9">
        <v>70000</v>
      </c>
      <c r="BE25" s="9"/>
      <c r="BF25" s="9"/>
      <c r="BG25" s="9"/>
      <c r="BH25" s="9"/>
      <c r="BI25" s="9"/>
      <c r="BJ25" s="9"/>
      <c r="BK25" s="9">
        <v>36035</v>
      </c>
      <c r="BL25" s="9"/>
      <c r="BM25" s="9">
        <f>BN25+BQ25</f>
        <v>36035</v>
      </c>
      <c r="BN25" s="9">
        <v>24150</v>
      </c>
      <c r="BO25" s="9"/>
      <c r="BP25" s="9"/>
      <c r="BQ25" s="9">
        <v>11885</v>
      </c>
      <c r="BR25" s="9"/>
      <c r="BS25" s="9"/>
      <c r="BT25" s="9"/>
      <c r="BU25" s="9"/>
      <c r="BV25" s="9"/>
      <c r="BW25" s="9"/>
      <c r="BX25" s="9"/>
      <c r="BY25" s="9">
        <v>86800</v>
      </c>
      <c r="BZ25" s="9"/>
      <c r="CA25" s="9">
        <v>86800</v>
      </c>
      <c r="CB25" s="9"/>
      <c r="CC25" s="9"/>
      <c r="CD25" s="9"/>
      <c r="CE25" s="9"/>
      <c r="CF25" s="9">
        <v>86800</v>
      </c>
      <c r="CG25" s="9">
        <v>51000</v>
      </c>
      <c r="CH25" s="9"/>
      <c r="CI25" s="9">
        <v>51000</v>
      </c>
      <c r="CJ25" s="9">
        <v>51000</v>
      </c>
      <c r="CK25" s="9"/>
      <c r="CL25" s="9"/>
      <c r="CM25" s="9"/>
      <c r="CN25" s="9">
        <v>400000</v>
      </c>
      <c r="CO25" s="9"/>
      <c r="CP25" s="9">
        <v>400000</v>
      </c>
      <c r="CQ25" s="9"/>
      <c r="CR25" s="9"/>
      <c r="CS25" s="9"/>
      <c r="CT25" s="9">
        <v>400000</v>
      </c>
      <c r="CU25" s="9"/>
      <c r="CV25" s="9"/>
      <c r="CW25" s="9"/>
      <c r="CX25" s="9"/>
      <c r="CY25" s="9"/>
      <c r="CZ25" s="9"/>
      <c r="DA25" s="9">
        <v>13727</v>
      </c>
      <c r="DB25" s="87"/>
      <c r="DC25" s="9"/>
      <c r="DD25" s="9">
        <v>13727</v>
      </c>
      <c r="DE25" s="9">
        <v>13727</v>
      </c>
      <c r="DF25" s="9"/>
      <c r="DG25" s="9"/>
      <c r="DH25" s="9"/>
      <c r="DI25" s="9"/>
      <c r="DJ25" s="9"/>
      <c r="DK25" s="9"/>
      <c r="DL25" s="9"/>
      <c r="DM25" s="9"/>
      <c r="DN25" s="9"/>
      <c r="DO25" s="9">
        <v>116000</v>
      </c>
      <c r="DP25" s="9"/>
      <c r="DQ25" s="9">
        <v>116000</v>
      </c>
      <c r="DR25" s="9">
        <v>116000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>
        <v>1347000</v>
      </c>
      <c r="ED25" s="9"/>
      <c r="EE25" s="9">
        <f>EK25+EL25</f>
        <v>1347000</v>
      </c>
      <c r="EF25" s="9"/>
      <c r="EG25" s="9"/>
      <c r="EH25" s="9"/>
      <c r="EI25" s="9"/>
      <c r="EJ25" s="9"/>
      <c r="EK25" s="9">
        <v>300000</v>
      </c>
      <c r="EL25" s="9">
        <v>1047000</v>
      </c>
      <c r="EM25" s="9"/>
    </row>
    <row r="26" spans="1:143" s="24" customFormat="1" ht="63" customHeight="1">
      <c r="A26" s="23"/>
      <c r="B26" s="65" t="s">
        <v>44</v>
      </c>
      <c r="C26" s="52">
        <v>12923125</v>
      </c>
      <c r="D26" s="52"/>
      <c r="E26" s="52">
        <v>13771421</v>
      </c>
      <c r="F26" s="52"/>
      <c r="G26" s="52"/>
      <c r="H26" s="52"/>
      <c r="I26" s="114">
        <f t="shared" si="0"/>
        <v>12923125</v>
      </c>
      <c r="J26" s="114">
        <f t="shared" si="6"/>
        <v>0</v>
      </c>
      <c r="K26" s="52">
        <v>9885802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>
        <v>64600</v>
      </c>
      <c r="BL26" s="52"/>
      <c r="BM26" s="52">
        <v>64600</v>
      </c>
      <c r="BN26" s="52"/>
      <c r="BO26" s="52"/>
      <c r="BP26" s="52"/>
      <c r="BQ26" s="52"/>
      <c r="BR26" s="52">
        <v>64600</v>
      </c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9">
        <v>2972723</v>
      </c>
      <c r="DB26" s="87"/>
      <c r="DC26" s="52"/>
      <c r="DD26" s="52">
        <f>DF26+DH26</f>
        <v>2972723</v>
      </c>
      <c r="DE26" s="52"/>
      <c r="DF26" s="52">
        <v>1457412</v>
      </c>
      <c r="DG26" s="52"/>
      <c r="DH26" s="52">
        <v>1515311</v>
      </c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9"/>
    </row>
    <row r="27" spans="1:143" s="24" customFormat="1" ht="32.25" customHeight="1">
      <c r="A27" s="23"/>
      <c r="B27" s="63" t="s">
        <v>145</v>
      </c>
      <c r="C27" s="52">
        <v>324231538</v>
      </c>
      <c r="D27" s="52"/>
      <c r="E27" s="52">
        <v>324231538</v>
      </c>
      <c r="F27" s="52"/>
      <c r="G27" s="52"/>
      <c r="H27" s="52"/>
      <c r="I27" s="114">
        <f t="shared" si="0"/>
        <v>324231538</v>
      </c>
      <c r="J27" s="114">
        <f t="shared" si="6"/>
        <v>0</v>
      </c>
      <c r="K27" s="52">
        <v>224831538</v>
      </c>
      <c r="L27" s="52"/>
      <c r="M27" s="52">
        <v>99400000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9"/>
      <c r="DB27" s="87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9"/>
    </row>
    <row r="28" spans="1:143" s="24" customFormat="1" ht="17.25" customHeight="1">
      <c r="A28" s="23"/>
      <c r="B28" s="60" t="s">
        <v>146</v>
      </c>
      <c r="C28" s="20">
        <v>538374713</v>
      </c>
      <c r="D28" s="20">
        <v>538374713</v>
      </c>
      <c r="E28" s="20">
        <v>56911113</v>
      </c>
      <c r="F28" s="20">
        <v>56911113</v>
      </c>
      <c r="G28" s="20"/>
      <c r="H28" s="20"/>
      <c r="I28" s="114">
        <f t="shared" si="0"/>
        <v>0</v>
      </c>
      <c r="J28" s="114">
        <f t="shared" si="6"/>
        <v>538374713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58"/>
      <c r="DB28" s="85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58"/>
    </row>
    <row r="29" spans="1:143" s="24" customFormat="1" ht="30.75" customHeight="1">
      <c r="A29" s="23"/>
      <c r="B29" s="63" t="s">
        <v>147</v>
      </c>
      <c r="C29" s="20">
        <v>350000</v>
      </c>
      <c r="D29" s="20"/>
      <c r="E29" s="20">
        <v>350000</v>
      </c>
      <c r="F29" s="20"/>
      <c r="G29" s="20"/>
      <c r="H29" s="20"/>
      <c r="I29" s="114">
        <f t="shared" si="0"/>
        <v>350000</v>
      </c>
      <c r="J29" s="114">
        <f t="shared" si="6"/>
        <v>0</v>
      </c>
      <c r="K29" s="20"/>
      <c r="L29" s="20"/>
      <c r="M29" s="20"/>
      <c r="N29" s="20"/>
      <c r="O29" s="20">
        <v>70000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70000</v>
      </c>
      <c r="BF29" s="20"/>
      <c r="BG29" s="20">
        <v>70000</v>
      </c>
      <c r="BH29" s="20"/>
      <c r="BI29" s="20">
        <v>70000</v>
      </c>
      <c r="BJ29" s="20"/>
      <c r="BK29" s="20"/>
      <c r="BL29" s="20"/>
      <c r="BM29" s="20"/>
      <c r="BN29" s="20"/>
      <c r="BO29" s="20"/>
      <c r="BP29" s="20"/>
      <c r="BQ29" s="20"/>
      <c r="BR29" s="20"/>
      <c r="BS29" s="20">
        <v>70000</v>
      </c>
      <c r="BT29" s="20"/>
      <c r="BU29" s="20">
        <v>70000</v>
      </c>
      <c r="BV29" s="20"/>
      <c r="BW29" s="20">
        <v>70000</v>
      </c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>
        <v>70000</v>
      </c>
      <c r="CV29" s="20"/>
      <c r="CW29" s="20">
        <v>70000</v>
      </c>
      <c r="CX29" s="20">
        <v>70000</v>
      </c>
      <c r="CY29" s="20"/>
      <c r="CZ29" s="20"/>
      <c r="DA29" s="58"/>
      <c r="DB29" s="85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>
        <v>70000</v>
      </c>
      <c r="ED29" s="20"/>
      <c r="EE29" s="20">
        <v>70000</v>
      </c>
      <c r="EF29" s="20"/>
      <c r="EG29" s="20"/>
      <c r="EH29" s="20"/>
      <c r="EI29" s="20">
        <v>70000</v>
      </c>
      <c r="EJ29" s="20"/>
      <c r="EK29" s="20"/>
      <c r="EL29" s="20"/>
      <c r="EM29" s="58"/>
    </row>
    <row r="30" spans="1:143" s="24" customFormat="1" ht="32.25" customHeight="1">
      <c r="A30" s="23"/>
      <c r="B30" s="63" t="s">
        <v>148</v>
      </c>
      <c r="C30" s="9">
        <v>4678733</v>
      </c>
      <c r="D30" s="9">
        <v>4678733</v>
      </c>
      <c r="E30" s="9">
        <v>4678733</v>
      </c>
      <c r="F30" s="9">
        <v>4678733</v>
      </c>
      <c r="G30" s="9"/>
      <c r="H30" s="9"/>
      <c r="I30" s="114">
        <f t="shared" si="0"/>
        <v>0</v>
      </c>
      <c r="J30" s="114">
        <f t="shared" si="6"/>
        <v>4678733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87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</row>
    <row r="31" spans="1:143" s="24" customFormat="1" ht="15.75" customHeight="1">
      <c r="A31" s="23"/>
      <c r="B31" s="66" t="s">
        <v>45</v>
      </c>
      <c r="C31" s="52">
        <v>232395</v>
      </c>
      <c r="D31" s="52"/>
      <c r="E31" s="52">
        <v>232395</v>
      </c>
      <c r="F31" s="52"/>
      <c r="G31" s="52"/>
      <c r="H31" s="52"/>
      <c r="I31" s="114">
        <f t="shared" si="0"/>
        <v>232395</v>
      </c>
      <c r="J31" s="114">
        <f t="shared" si="6"/>
        <v>0</v>
      </c>
      <c r="K31" s="52"/>
      <c r="L31" s="52"/>
      <c r="M31" s="52"/>
      <c r="N31" s="52"/>
      <c r="O31" s="52">
        <v>38732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>
        <v>58099</v>
      </c>
      <c r="AO31" s="52">
        <v>58099</v>
      </c>
      <c r="AP31" s="52"/>
      <c r="AQ31" s="52"/>
      <c r="AR31" s="52"/>
      <c r="AS31" s="52"/>
      <c r="AT31" s="52"/>
      <c r="AU31" s="52"/>
      <c r="AV31" s="52"/>
      <c r="AW31" s="52">
        <v>38732</v>
      </c>
      <c r="AX31" s="52">
        <v>38732</v>
      </c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>
        <v>96832</v>
      </c>
      <c r="CH31" s="52">
        <v>96832</v>
      </c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9"/>
      <c r="DB31" s="87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9"/>
    </row>
    <row r="32" spans="1:143" s="24" customFormat="1" ht="30.75" customHeight="1">
      <c r="A32" s="23"/>
      <c r="B32" s="63" t="s">
        <v>149</v>
      </c>
      <c r="C32" s="52">
        <v>11333803</v>
      </c>
      <c r="D32" s="52"/>
      <c r="E32" s="52">
        <v>11333803</v>
      </c>
      <c r="F32" s="52"/>
      <c r="G32" s="52"/>
      <c r="H32" s="52"/>
      <c r="I32" s="114">
        <f t="shared" si="0"/>
        <v>11333803</v>
      </c>
      <c r="J32" s="114">
        <f t="shared" si="6"/>
        <v>0</v>
      </c>
      <c r="K32" s="52"/>
      <c r="L32" s="52"/>
      <c r="M32" s="52">
        <v>11333803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9"/>
      <c r="DB32" s="87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9"/>
    </row>
    <row r="33" spans="1:143" s="24" customFormat="1" ht="31.5" customHeight="1">
      <c r="A33" s="23"/>
      <c r="B33" s="63" t="s">
        <v>150</v>
      </c>
      <c r="C33" s="52">
        <v>520000202</v>
      </c>
      <c r="D33" s="52"/>
      <c r="E33" s="52">
        <v>520000202</v>
      </c>
      <c r="F33" s="52"/>
      <c r="G33" s="52"/>
      <c r="H33" s="52"/>
      <c r="I33" s="114">
        <f t="shared" si="0"/>
        <v>520000202</v>
      </c>
      <c r="J33" s="114">
        <f t="shared" si="6"/>
        <v>0</v>
      </c>
      <c r="K33" s="52">
        <v>206782365</v>
      </c>
      <c r="L33" s="52"/>
      <c r="M33" s="52">
        <v>60007021</v>
      </c>
      <c r="N33" s="52"/>
      <c r="O33" s="52">
        <v>17421097</v>
      </c>
      <c r="P33" s="52"/>
      <c r="Q33" s="52"/>
      <c r="R33" s="52">
        <v>19432211</v>
      </c>
      <c r="S33" s="52">
        <v>19169750</v>
      </c>
      <c r="T33" s="52">
        <v>262461</v>
      </c>
      <c r="U33" s="52"/>
      <c r="V33" s="52"/>
      <c r="W33" s="52">
        <v>262461</v>
      </c>
      <c r="X33" s="52"/>
      <c r="Y33" s="52"/>
      <c r="Z33" s="52"/>
      <c r="AA33" s="52"/>
      <c r="AB33" s="52"/>
      <c r="AC33" s="52"/>
      <c r="AD33" s="52"/>
      <c r="AE33" s="52"/>
      <c r="AF33" s="52">
        <v>24787938</v>
      </c>
      <c r="AG33" s="52">
        <v>19465661</v>
      </c>
      <c r="AH33" s="52">
        <v>5322277</v>
      </c>
      <c r="AI33" s="52">
        <v>5322277</v>
      </c>
      <c r="AJ33" s="52"/>
      <c r="AK33" s="52"/>
      <c r="AL33" s="52"/>
      <c r="AM33" s="52"/>
      <c r="AN33" s="52">
        <v>23077970</v>
      </c>
      <c r="AO33" s="52">
        <v>23077970</v>
      </c>
      <c r="AP33" s="52"/>
      <c r="AQ33" s="52"/>
      <c r="AR33" s="52"/>
      <c r="AS33" s="52"/>
      <c r="AT33" s="52"/>
      <c r="AU33" s="52"/>
      <c r="AV33" s="52"/>
      <c r="AW33" s="52">
        <v>30812379</v>
      </c>
      <c r="AX33" s="52">
        <v>30812379</v>
      </c>
      <c r="AY33" s="52"/>
      <c r="AZ33" s="52"/>
      <c r="BA33" s="52"/>
      <c r="BB33" s="52"/>
      <c r="BC33" s="52"/>
      <c r="BD33" s="52"/>
      <c r="BE33" s="52">
        <v>6866490</v>
      </c>
      <c r="BF33" s="52">
        <v>6866490</v>
      </c>
      <c r="BG33" s="52"/>
      <c r="BH33" s="52"/>
      <c r="BI33" s="52"/>
      <c r="BJ33" s="52"/>
      <c r="BK33" s="52">
        <v>9753917</v>
      </c>
      <c r="BL33" s="52">
        <v>9753917</v>
      </c>
      <c r="BM33" s="52"/>
      <c r="BN33" s="52"/>
      <c r="BO33" s="52"/>
      <c r="BP33" s="52"/>
      <c r="BQ33" s="52"/>
      <c r="BR33" s="52"/>
      <c r="BS33" s="52">
        <v>6928096</v>
      </c>
      <c r="BT33" s="52">
        <v>6928096</v>
      </c>
      <c r="BU33" s="52"/>
      <c r="BV33" s="52"/>
      <c r="BW33" s="52"/>
      <c r="BX33" s="52"/>
      <c r="BY33" s="52">
        <v>11942046</v>
      </c>
      <c r="BZ33" s="52">
        <v>8962943</v>
      </c>
      <c r="CA33" s="52">
        <f>CB33+CC33+CD33+CE33</f>
        <v>2979103</v>
      </c>
      <c r="CB33" s="52">
        <v>678184</v>
      </c>
      <c r="CC33" s="52">
        <v>607072</v>
      </c>
      <c r="CD33" s="52">
        <v>528918</v>
      </c>
      <c r="CE33" s="52">
        <v>1164929</v>
      </c>
      <c r="CF33" s="52"/>
      <c r="CG33" s="52">
        <v>15304190</v>
      </c>
      <c r="CH33" s="52">
        <v>15304190</v>
      </c>
      <c r="CI33" s="52"/>
      <c r="CJ33" s="52"/>
      <c r="CK33" s="52"/>
      <c r="CL33" s="52"/>
      <c r="CM33" s="52"/>
      <c r="CN33" s="52">
        <v>11339234</v>
      </c>
      <c r="CO33" s="52">
        <v>11339234</v>
      </c>
      <c r="CP33" s="52"/>
      <c r="CQ33" s="52"/>
      <c r="CR33" s="52"/>
      <c r="CS33" s="52"/>
      <c r="CT33" s="52"/>
      <c r="CU33" s="52">
        <v>10127891</v>
      </c>
      <c r="CV33" s="52">
        <v>10127891</v>
      </c>
      <c r="CW33" s="52"/>
      <c r="CX33" s="52"/>
      <c r="CY33" s="52"/>
      <c r="CZ33" s="52"/>
      <c r="DA33" s="9">
        <v>12057576</v>
      </c>
      <c r="DB33" s="87"/>
      <c r="DC33" s="52">
        <v>12057576</v>
      </c>
      <c r="DD33" s="52"/>
      <c r="DE33" s="52"/>
      <c r="DF33" s="52"/>
      <c r="DG33" s="52"/>
      <c r="DH33" s="52"/>
      <c r="DI33" s="52">
        <v>14862071</v>
      </c>
      <c r="DJ33" s="52">
        <v>14862071</v>
      </c>
      <c r="DK33" s="52"/>
      <c r="DL33" s="52"/>
      <c r="DM33" s="52"/>
      <c r="DN33" s="52"/>
      <c r="DO33" s="52">
        <v>9211502</v>
      </c>
      <c r="DP33" s="52">
        <v>9211502</v>
      </c>
      <c r="DQ33" s="52"/>
      <c r="DR33" s="52"/>
      <c r="DS33" s="52"/>
      <c r="DT33" s="52"/>
      <c r="DU33" s="52">
        <v>10642749</v>
      </c>
      <c r="DV33" s="52">
        <v>10642749</v>
      </c>
      <c r="DW33" s="52"/>
      <c r="DX33" s="52"/>
      <c r="DY33" s="52"/>
      <c r="DZ33" s="52"/>
      <c r="EA33" s="52"/>
      <c r="EB33" s="52"/>
      <c r="EC33" s="52">
        <v>18643459</v>
      </c>
      <c r="ED33" s="52">
        <v>18643459</v>
      </c>
      <c r="EE33" s="52"/>
      <c r="EF33" s="52"/>
      <c r="EG33" s="52"/>
      <c r="EH33" s="52"/>
      <c r="EI33" s="52"/>
      <c r="EJ33" s="52"/>
      <c r="EK33" s="52"/>
      <c r="EL33" s="52"/>
      <c r="EM33" s="9"/>
    </row>
    <row r="34" spans="1:143" s="24" customFormat="1" ht="31.5" customHeight="1">
      <c r="A34" s="23"/>
      <c r="B34" s="63" t="s">
        <v>151</v>
      </c>
      <c r="C34" s="52">
        <v>1605000</v>
      </c>
      <c r="D34" s="52">
        <v>1605000</v>
      </c>
      <c r="E34" s="52">
        <v>1605000</v>
      </c>
      <c r="F34" s="52">
        <v>1605000</v>
      </c>
      <c r="G34" s="52"/>
      <c r="H34" s="52"/>
      <c r="I34" s="114">
        <f t="shared" si="0"/>
        <v>0</v>
      </c>
      <c r="J34" s="114">
        <f t="shared" si="6"/>
        <v>1605000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9"/>
      <c r="DB34" s="87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9"/>
    </row>
    <row r="35" spans="1:143" s="24" customFormat="1" ht="31.5" customHeight="1">
      <c r="A35" s="23"/>
      <c r="B35" s="63" t="s">
        <v>46</v>
      </c>
      <c r="C35" s="52">
        <v>35348680</v>
      </c>
      <c r="D35" s="52"/>
      <c r="E35" s="52">
        <v>35348680</v>
      </c>
      <c r="F35" s="52"/>
      <c r="G35" s="52"/>
      <c r="H35" s="52"/>
      <c r="I35" s="114">
        <f t="shared" si="0"/>
        <v>35348680</v>
      </c>
      <c r="J35" s="114">
        <f t="shared" si="6"/>
        <v>0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>
        <v>35348680</v>
      </c>
      <c r="AO35" s="52">
        <v>35348680</v>
      </c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9"/>
      <c r="DB35" s="87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9"/>
    </row>
    <row r="36" spans="1:143" s="24" customFormat="1" ht="30.75" customHeight="1">
      <c r="A36" s="23"/>
      <c r="B36" s="63" t="s">
        <v>47</v>
      </c>
      <c r="C36" s="52">
        <v>49672733</v>
      </c>
      <c r="D36" s="52"/>
      <c r="E36" s="52">
        <v>32771324</v>
      </c>
      <c r="F36" s="52"/>
      <c r="G36" s="52"/>
      <c r="H36" s="52"/>
      <c r="I36" s="114">
        <f t="shared" si="0"/>
        <v>49672733</v>
      </c>
      <c r="J36" s="114">
        <f t="shared" si="6"/>
        <v>0</v>
      </c>
      <c r="K36" s="52"/>
      <c r="L36" s="52"/>
      <c r="M36" s="52"/>
      <c r="N36" s="52"/>
      <c r="O36" s="52"/>
      <c r="P36" s="52"/>
      <c r="Q36" s="52"/>
      <c r="R36" s="52">
        <v>16045535</v>
      </c>
      <c r="S36" s="52">
        <v>16045535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>
        <v>11188930</v>
      </c>
      <c r="CO36" s="52">
        <v>11188930</v>
      </c>
      <c r="CP36" s="52"/>
      <c r="CQ36" s="52"/>
      <c r="CR36" s="52"/>
      <c r="CS36" s="52"/>
      <c r="CT36" s="52"/>
      <c r="CU36" s="52">
        <v>12017014</v>
      </c>
      <c r="CV36" s="52">
        <v>12017014</v>
      </c>
      <c r="CW36" s="52"/>
      <c r="CX36" s="52"/>
      <c r="CY36" s="52"/>
      <c r="CZ36" s="52"/>
      <c r="DA36" s="9"/>
      <c r="DB36" s="87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>
        <v>10421254</v>
      </c>
      <c r="ED36" s="52">
        <v>10421254</v>
      </c>
      <c r="EE36" s="52"/>
      <c r="EF36" s="52"/>
      <c r="EG36" s="52"/>
      <c r="EH36" s="52"/>
      <c r="EI36" s="52"/>
      <c r="EJ36" s="52"/>
      <c r="EK36" s="52"/>
      <c r="EL36" s="52"/>
      <c r="EM36" s="9"/>
    </row>
    <row r="37" spans="1:143" s="24" customFormat="1" ht="15.75" customHeight="1">
      <c r="A37" s="23"/>
      <c r="B37" s="63" t="s">
        <v>48</v>
      </c>
      <c r="C37" s="52">
        <v>12500000</v>
      </c>
      <c r="D37" s="52">
        <v>12500000</v>
      </c>
      <c r="E37" s="52">
        <v>12500000</v>
      </c>
      <c r="F37" s="52">
        <v>12500000</v>
      </c>
      <c r="G37" s="52"/>
      <c r="H37" s="52"/>
      <c r="I37" s="114">
        <f t="shared" si="0"/>
        <v>0</v>
      </c>
      <c r="J37" s="114">
        <f t="shared" si="6"/>
        <v>12500000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9"/>
      <c r="DB37" s="87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9"/>
    </row>
    <row r="38" spans="1:143" s="24" customFormat="1" ht="31.5" customHeight="1">
      <c r="A38" s="23"/>
      <c r="B38" s="63" t="s">
        <v>152</v>
      </c>
      <c r="C38" s="9">
        <v>82070704</v>
      </c>
      <c r="D38" s="9"/>
      <c r="E38" s="9">
        <v>82070704</v>
      </c>
      <c r="F38" s="9"/>
      <c r="G38" s="9"/>
      <c r="H38" s="9"/>
      <c r="I38" s="114">
        <f aca="true" t="shared" si="23" ref="I38:I68">K38+M38+O38+R38+AF38+AN38+AW38+BE38+BK38+BS38+BY38+CG38+CN38+CU38+DA38+DI38+DO38+DU38+EC38</f>
        <v>82070704</v>
      </c>
      <c r="J38" s="114">
        <f t="shared" si="6"/>
        <v>0</v>
      </c>
      <c r="K38" s="9"/>
      <c r="L38" s="9"/>
      <c r="M38" s="9">
        <v>82070704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87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</row>
    <row r="39" spans="1:143" s="24" customFormat="1" ht="32.25" customHeight="1">
      <c r="A39" s="23"/>
      <c r="B39" s="63" t="s">
        <v>49</v>
      </c>
      <c r="C39" s="52">
        <v>92268303</v>
      </c>
      <c r="D39" s="52"/>
      <c r="E39" s="52">
        <v>5258249</v>
      </c>
      <c r="F39" s="52"/>
      <c r="G39" s="52"/>
      <c r="H39" s="52"/>
      <c r="I39" s="114">
        <f t="shared" si="23"/>
        <v>92268303</v>
      </c>
      <c r="J39" s="114">
        <f t="shared" si="6"/>
        <v>0</v>
      </c>
      <c r="K39" s="52"/>
      <c r="L39" s="52"/>
      <c r="M39" s="52"/>
      <c r="N39" s="52"/>
      <c r="O39" s="52">
        <v>92268303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60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9"/>
      <c r="DB39" s="87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9"/>
    </row>
    <row r="40" spans="1:143" s="24" customFormat="1" ht="32.25" customHeight="1">
      <c r="A40" s="23"/>
      <c r="B40" s="63" t="s">
        <v>50</v>
      </c>
      <c r="C40" s="52">
        <v>118063750</v>
      </c>
      <c r="D40" s="52"/>
      <c r="E40" s="52">
        <v>118063750</v>
      </c>
      <c r="F40" s="52"/>
      <c r="G40" s="52"/>
      <c r="H40" s="52"/>
      <c r="I40" s="114">
        <f t="shared" si="23"/>
        <v>118063750</v>
      </c>
      <c r="J40" s="114">
        <f t="shared" si="6"/>
        <v>0</v>
      </c>
      <c r="K40" s="52">
        <v>23691080</v>
      </c>
      <c r="L40" s="52"/>
      <c r="M40" s="52">
        <v>52706003</v>
      </c>
      <c r="N40" s="52"/>
      <c r="O40" s="52"/>
      <c r="P40" s="52"/>
      <c r="Q40" s="52"/>
      <c r="R40" s="52"/>
      <c r="S40" s="52"/>
      <c r="T40" s="52"/>
      <c r="U40" s="60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9"/>
      <c r="DB40" s="87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>
        <v>41666667</v>
      </c>
      <c r="ED40" s="52">
        <v>41666667</v>
      </c>
      <c r="EE40" s="52"/>
      <c r="EF40" s="52"/>
      <c r="EG40" s="52"/>
      <c r="EH40" s="52"/>
      <c r="EI40" s="52"/>
      <c r="EJ40" s="52"/>
      <c r="EK40" s="52"/>
      <c r="EL40" s="52"/>
      <c r="EM40" s="9"/>
    </row>
    <row r="41" spans="1:143" s="24" customFormat="1" ht="31.5" customHeight="1">
      <c r="A41" s="23"/>
      <c r="B41" s="63" t="s">
        <v>153</v>
      </c>
      <c r="C41" s="52">
        <v>76228659</v>
      </c>
      <c r="D41" s="52"/>
      <c r="E41" s="52">
        <v>76228659</v>
      </c>
      <c r="F41" s="52"/>
      <c r="G41" s="52"/>
      <c r="H41" s="52"/>
      <c r="I41" s="114">
        <f t="shared" si="23"/>
        <v>76228659</v>
      </c>
      <c r="J41" s="114">
        <f t="shared" si="6"/>
        <v>0</v>
      </c>
      <c r="K41" s="52"/>
      <c r="L41" s="52"/>
      <c r="M41" s="52"/>
      <c r="N41" s="52"/>
      <c r="O41" s="52"/>
      <c r="P41" s="52"/>
      <c r="Q41" s="52"/>
      <c r="R41" s="52">
        <v>48335443</v>
      </c>
      <c r="S41" s="52">
        <v>48335443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>
        <v>27893216</v>
      </c>
      <c r="CO41" s="52"/>
      <c r="CP41" s="52">
        <v>27893216</v>
      </c>
      <c r="CQ41" s="52"/>
      <c r="CR41" s="52"/>
      <c r="CS41" s="52"/>
      <c r="CT41" s="52">
        <v>27893216</v>
      </c>
      <c r="CU41" s="52"/>
      <c r="CV41" s="52"/>
      <c r="CW41" s="52"/>
      <c r="CX41" s="52"/>
      <c r="CY41" s="52"/>
      <c r="CZ41" s="52"/>
      <c r="DA41" s="9"/>
      <c r="DB41" s="87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9"/>
    </row>
    <row r="42" spans="1:143" s="24" customFormat="1" ht="48.75" customHeight="1">
      <c r="A42" s="23"/>
      <c r="B42" s="63" t="s">
        <v>154</v>
      </c>
      <c r="C42" s="52">
        <v>1324379278</v>
      </c>
      <c r="D42" s="52"/>
      <c r="E42" s="52">
        <v>722997356</v>
      </c>
      <c r="F42" s="52"/>
      <c r="G42" s="52"/>
      <c r="H42" s="52"/>
      <c r="I42" s="114">
        <f t="shared" si="23"/>
        <v>1324379278</v>
      </c>
      <c r="J42" s="114">
        <f t="shared" si="6"/>
        <v>0</v>
      </c>
      <c r="K42" s="52"/>
      <c r="L42" s="52"/>
      <c r="M42" s="52"/>
      <c r="N42" s="52"/>
      <c r="O42" s="52"/>
      <c r="P42" s="52"/>
      <c r="Q42" s="52"/>
      <c r="R42" s="52">
        <v>979279352</v>
      </c>
      <c r="S42" s="52">
        <v>979279352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>
        <v>76784170</v>
      </c>
      <c r="AO42" s="52">
        <v>76784170</v>
      </c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>
        <v>106745105</v>
      </c>
      <c r="BF42" s="52">
        <v>106745105</v>
      </c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9">
        <v>34422955</v>
      </c>
      <c r="DB42" s="87"/>
      <c r="DC42" s="52">
        <v>34422955</v>
      </c>
      <c r="DD42" s="52"/>
      <c r="DE42" s="52"/>
      <c r="DF42" s="52"/>
      <c r="DG42" s="52"/>
      <c r="DH42" s="52"/>
      <c r="DI42" s="52">
        <v>127147696</v>
      </c>
      <c r="DJ42" s="52">
        <v>127147696</v>
      </c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9"/>
    </row>
    <row r="43" spans="1:143" s="24" customFormat="1" ht="31.5" customHeight="1">
      <c r="A43" s="23"/>
      <c r="B43" s="63" t="s">
        <v>155</v>
      </c>
      <c r="C43" s="52">
        <v>101312000</v>
      </c>
      <c r="D43" s="52"/>
      <c r="E43" s="52">
        <v>101312000</v>
      </c>
      <c r="F43" s="52"/>
      <c r="G43" s="52"/>
      <c r="H43" s="52"/>
      <c r="I43" s="114">
        <f t="shared" si="23"/>
        <v>101312000</v>
      </c>
      <c r="J43" s="114">
        <f t="shared" si="6"/>
        <v>0</v>
      </c>
      <c r="K43" s="52"/>
      <c r="L43" s="52"/>
      <c r="M43" s="52"/>
      <c r="N43" s="52"/>
      <c r="O43" s="52"/>
      <c r="P43" s="52"/>
      <c r="Q43" s="52"/>
      <c r="R43" s="52">
        <v>28899000</v>
      </c>
      <c r="S43" s="52">
        <v>28899000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>
        <v>2394000</v>
      </c>
      <c r="BF43" s="52">
        <v>2394000</v>
      </c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>
        <v>379000</v>
      </c>
      <c r="CH43" s="52">
        <v>379000</v>
      </c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>
        <v>450000</v>
      </c>
      <c r="CV43" s="52">
        <v>450000</v>
      </c>
      <c r="CW43" s="52"/>
      <c r="CX43" s="52"/>
      <c r="CY43" s="52"/>
      <c r="CZ43" s="52"/>
      <c r="DA43" s="9"/>
      <c r="DB43" s="87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>
        <v>69190000</v>
      </c>
      <c r="ED43" s="52">
        <v>69190000</v>
      </c>
      <c r="EE43" s="52"/>
      <c r="EF43" s="52"/>
      <c r="EG43" s="52"/>
      <c r="EH43" s="52"/>
      <c r="EI43" s="52"/>
      <c r="EJ43" s="52"/>
      <c r="EK43" s="52"/>
      <c r="EL43" s="52"/>
      <c r="EM43" s="9"/>
    </row>
    <row r="44" spans="1:143" s="24" customFormat="1" ht="15.75" customHeight="1">
      <c r="A44" s="23"/>
      <c r="B44" s="66" t="s">
        <v>156</v>
      </c>
      <c r="C44" s="52">
        <v>139521000</v>
      </c>
      <c r="D44" s="52"/>
      <c r="E44" s="52">
        <v>139521000</v>
      </c>
      <c r="F44" s="52"/>
      <c r="G44" s="52"/>
      <c r="H44" s="52"/>
      <c r="I44" s="114">
        <f t="shared" si="23"/>
        <v>139521000</v>
      </c>
      <c r="J44" s="114">
        <f t="shared" si="6"/>
        <v>0</v>
      </c>
      <c r="K44" s="52"/>
      <c r="L44" s="52"/>
      <c r="M44" s="52">
        <v>3694000</v>
      </c>
      <c r="N44" s="52"/>
      <c r="O44" s="52">
        <v>5263000</v>
      </c>
      <c r="P44" s="52"/>
      <c r="Q44" s="52"/>
      <c r="R44" s="52">
        <v>32364000</v>
      </c>
      <c r="S44" s="52">
        <v>32364000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>
        <v>18713000</v>
      </c>
      <c r="AG44" s="52">
        <v>18713000</v>
      </c>
      <c r="AH44" s="52"/>
      <c r="AI44" s="52"/>
      <c r="AJ44" s="52"/>
      <c r="AK44" s="52"/>
      <c r="AL44" s="52"/>
      <c r="AM44" s="52"/>
      <c r="AN44" s="52">
        <v>14048000</v>
      </c>
      <c r="AO44" s="52">
        <v>14048000</v>
      </c>
      <c r="AP44" s="52"/>
      <c r="AQ44" s="52"/>
      <c r="AR44" s="52"/>
      <c r="AS44" s="52"/>
      <c r="AT44" s="52"/>
      <c r="AU44" s="52"/>
      <c r="AV44" s="52"/>
      <c r="AW44" s="52">
        <v>9640000</v>
      </c>
      <c r="AX44" s="52">
        <v>9640000</v>
      </c>
      <c r="AY44" s="52"/>
      <c r="AZ44" s="52"/>
      <c r="BA44" s="52"/>
      <c r="BB44" s="52"/>
      <c r="BC44" s="52"/>
      <c r="BD44" s="52"/>
      <c r="BE44" s="52">
        <v>23118000</v>
      </c>
      <c r="BF44" s="52">
        <v>23118000</v>
      </c>
      <c r="BG44" s="52"/>
      <c r="BH44" s="52"/>
      <c r="BI44" s="52"/>
      <c r="BJ44" s="52"/>
      <c r="BK44" s="52">
        <v>3020000</v>
      </c>
      <c r="BL44" s="52">
        <v>3020000</v>
      </c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>
        <v>3600000</v>
      </c>
      <c r="BZ44" s="52">
        <v>3600000</v>
      </c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>
        <v>2141000</v>
      </c>
      <c r="CO44" s="52">
        <v>2141000</v>
      </c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9">
        <v>5708000</v>
      </c>
      <c r="DB44" s="87"/>
      <c r="DC44" s="52">
        <v>5708000</v>
      </c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>
        <v>5268000</v>
      </c>
      <c r="DP44" s="52">
        <v>5268000</v>
      </c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>
        <v>12944000</v>
      </c>
      <c r="ED44" s="52">
        <v>12944000</v>
      </c>
      <c r="EE44" s="52"/>
      <c r="EF44" s="52"/>
      <c r="EG44" s="52"/>
      <c r="EH44" s="52"/>
      <c r="EI44" s="52"/>
      <c r="EJ44" s="52"/>
      <c r="EK44" s="52"/>
      <c r="EL44" s="52"/>
      <c r="EM44" s="9"/>
    </row>
    <row r="45" spans="1:143" s="24" customFormat="1" ht="31.5" customHeight="1">
      <c r="A45" s="23"/>
      <c r="B45" s="63" t="s">
        <v>157</v>
      </c>
      <c r="C45" s="52">
        <v>11217400</v>
      </c>
      <c r="D45" s="52">
        <v>11217400</v>
      </c>
      <c r="E45" s="52">
        <v>3049167</v>
      </c>
      <c r="F45" s="52">
        <v>3049167</v>
      </c>
      <c r="G45" s="52"/>
      <c r="H45" s="52"/>
      <c r="I45" s="114">
        <f t="shared" si="23"/>
        <v>0</v>
      </c>
      <c r="J45" s="114">
        <f t="shared" si="6"/>
        <v>11217400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9"/>
      <c r="DB45" s="87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9"/>
    </row>
    <row r="46" spans="1:143" s="24" customFormat="1" ht="31.5" customHeight="1">
      <c r="A46" s="23"/>
      <c r="B46" s="63" t="s">
        <v>158</v>
      </c>
      <c r="C46" s="9">
        <v>4800000</v>
      </c>
      <c r="D46" s="9">
        <v>4800000</v>
      </c>
      <c r="E46" s="9">
        <v>4800000</v>
      </c>
      <c r="F46" s="9">
        <v>4800000</v>
      </c>
      <c r="G46" s="9"/>
      <c r="H46" s="9"/>
      <c r="I46" s="114">
        <f t="shared" si="23"/>
        <v>0</v>
      </c>
      <c r="J46" s="114">
        <f t="shared" si="6"/>
        <v>4800000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87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</row>
    <row r="47" spans="1:143" s="24" customFormat="1" ht="15" customHeight="1">
      <c r="A47" s="23"/>
      <c r="B47" s="63" t="s">
        <v>159</v>
      </c>
      <c r="C47" s="9">
        <v>500000000</v>
      </c>
      <c r="D47" s="9"/>
      <c r="E47" s="9">
        <v>500000000</v>
      </c>
      <c r="F47" s="9"/>
      <c r="G47" s="9"/>
      <c r="H47" s="9"/>
      <c r="I47" s="114">
        <f t="shared" si="23"/>
        <v>500000000</v>
      </c>
      <c r="J47" s="114">
        <f t="shared" si="6"/>
        <v>0</v>
      </c>
      <c r="K47" s="9"/>
      <c r="L47" s="9"/>
      <c r="M47" s="9">
        <v>65090060</v>
      </c>
      <c r="N47" s="9"/>
      <c r="O47" s="9">
        <v>43274540</v>
      </c>
      <c r="P47" s="9"/>
      <c r="Q47" s="9"/>
      <c r="R47" s="9">
        <v>30210099</v>
      </c>
      <c r="S47" s="9">
        <v>11109925</v>
      </c>
      <c r="T47" s="9">
        <f>U47+V47+W47+X47+Y47+Z47+AA47+AB47+AC47+AD47+AE47</f>
        <v>19100174</v>
      </c>
      <c r="U47" s="9">
        <v>1303854</v>
      </c>
      <c r="V47" s="9">
        <v>1253066</v>
      </c>
      <c r="W47" s="9">
        <v>1727187</v>
      </c>
      <c r="X47" s="9">
        <v>1479988</v>
      </c>
      <c r="Y47" s="9">
        <v>2296295</v>
      </c>
      <c r="Z47" s="9">
        <v>1239430</v>
      </c>
      <c r="AA47" s="9">
        <v>1773972</v>
      </c>
      <c r="AB47" s="9">
        <v>2093226</v>
      </c>
      <c r="AC47" s="9">
        <v>1606775</v>
      </c>
      <c r="AD47" s="9">
        <v>2668023</v>
      </c>
      <c r="AE47" s="9">
        <v>1658358</v>
      </c>
      <c r="AF47" s="9">
        <v>44104844</v>
      </c>
      <c r="AG47" s="9">
        <v>10434221</v>
      </c>
      <c r="AH47" s="9">
        <f>AI47+AJ47+AK47+AL47+AM47</f>
        <v>33670623</v>
      </c>
      <c r="AI47" s="9">
        <v>11606566</v>
      </c>
      <c r="AJ47" s="9">
        <v>5187061</v>
      </c>
      <c r="AK47" s="9">
        <v>7528555</v>
      </c>
      <c r="AL47" s="9">
        <v>2125371</v>
      </c>
      <c r="AM47" s="9">
        <v>7223070</v>
      </c>
      <c r="AN47" s="9">
        <v>43670049</v>
      </c>
      <c r="AO47" s="9">
        <v>11606163</v>
      </c>
      <c r="AP47" s="9">
        <f>AQ47+AR47+AS47+AT47+AU47+AV47</f>
        <v>32063886</v>
      </c>
      <c r="AQ47" s="9">
        <v>6710511</v>
      </c>
      <c r="AR47" s="9">
        <v>4082193</v>
      </c>
      <c r="AS47" s="9">
        <v>3314572</v>
      </c>
      <c r="AT47" s="9">
        <v>2815628</v>
      </c>
      <c r="AU47" s="9">
        <v>2798517</v>
      </c>
      <c r="AV47" s="9">
        <v>12342465</v>
      </c>
      <c r="AW47" s="9">
        <v>34465349</v>
      </c>
      <c r="AX47" s="9">
        <v>10771487</v>
      </c>
      <c r="AY47" s="9">
        <f>AZ47+BA47+BB47+BC47+BD47</f>
        <v>23693862</v>
      </c>
      <c r="AZ47" s="9">
        <v>1233993</v>
      </c>
      <c r="BA47" s="9">
        <v>852349</v>
      </c>
      <c r="BB47" s="9">
        <v>3927974</v>
      </c>
      <c r="BC47" s="9">
        <v>3777682</v>
      </c>
      <c r="BD47" s="9">
        <v>13901864</v>
      </c>
      <c r="BE47" s="9">
        <v>11824831</v>
      </c>
      <c r="BF47" s="9">
        <v>3707154</v>
      </c>
      <c r="BG47" s="9">
        <f>BH47+BI47+BJ47</f>
        <v>8117677</v>
      </c>
      <c r="BH47" s="9">
        <v>4940868</v>
      </c>
      <c r="BI47" s="9">
        <v>1664722</v>
      </c>
      <c r="BJ47" s="9">
        <v>1512087</v>
      </c>
      <c r="BK47" s="9">
        <v>21165348</v>
      </c>
      <c r="BL47" s="9">
        <v>8994392</v>
      </c>
      <c r="BM47" s="9">
        <f>BN47+BO47+BP47+BQ47+BR47</f>
        <v>12170956</v>
      </c>
      <c r="BN47" s="9">
        <v>5876339</v>
      </c>
      <c r="BO47" s="9">
        <v>1496744</v>
      </c>
      <c r="BP47" s="9">
        <v>990157</v>
      </c>
      <c r="BQ47" s="9">
        <v>1497271</v>
      </c>
      <c r="BR47" s="9">
        <v>2310445</v>
      </c>
      <c r="BS47" s="9">
        <v>7589172</v>
      </c>
      <c r="BT47" s="9">
        <v>2113179</v>
      </c>
      <c r="BU47" s="9">
        <f>BV47+BW47+BX47</f>
        <v>5475993</v>
      </c>
      <c r="BV47" s="9">
        <v>892564</v>
      </c>
      <c r="BW47" s="9">
        <v>1554862</v>
      </c>
      <c r="BX47" s="9">
        <v>3028567</v>
      </c>
      <c r="BY47" s="9">
        <v>24625707</v>
      </c>
      <c r="BZ47" s="9">
        <v>6928662</v>
      </c>
      <c r="CA47" s="9">
        <f>CB47+CC47+CD47+CE47+CF47</f>
        <v>17697045</v>
      </c>
      <c r="CB47" s="9">
        <v>2299550</v>
      </c>
      <c r="CC47" s="9">
        <v>1612502</v>
      </c>
      <c r="CD47" s="9">
        <v>1854184</v>
      </c>
      <c r="CE47" s="9">
        <v>2830299</v>
      </c>
      <c r="CF47" s="9">
        <v>9100510</v>
      </c>
      <c r="CG47" s="9">
        <v>28291094</v>
      </c>
      <c r="CH47" s="9">
        <v>10645741</v>
      </c>
      <c r="CI47" s="9">
        <f>CJ47+CK47+CL47+CM47</f>
        <v>17645353</v>
      </c>
      <c r="CJ47" s="9">
        <v>4667226</v>
      </c>
      <c r="CK47" s="9">
        <v>1868013</v>
      </c>
      <c r="CL47" s="9">
        <v>3714285</v>
      </c>
      <c r="CM47" s="9">
        <v>7395829</v>
      </c>
      <c r="CN47" s="9">
        <v>15821523</v>
      </c>
      <c r="CO47" s="9">
        <v>6003321</v>
      </c>
      <c r="CP47" s="9">
        <f>CQ47+CR47+CS47+CT47</f>
        <v>9818202</v>
      </c>
      <c r="CQ47" s="9">
        <v>1806444</v>
      </c>
      <c r="CR47" s="9">
        <v>1177707</v>
      </c>
      <c r="CS47" s="9">
        <v>2047692</v>
      </c>
      <c r="CT47" s="9">
        <v>4786359</v>
      </c>
      <c r="CU47" s="9">
        <v>11267265</v>
      </c>
      <c r="CV47" s="9">
        <v>3419739</v>
      </c>
      <c r="CW47" s="9">
        <f>CX47+CY47+CZ47</f>
        <v>7847526</v>
      </c>
      <c r="CX47" s="9">
        <v>949127</v>
      </c>
      <c r="CY47" s="9">
        <v>3027104</v>
      </c>
      <c r="CZ47" s="9">
        <v>3871295</v>
      </c>
      <c r="DA47" s="9">
        <v>17714767</v>
      </c>
      <c r="DB47" s="87"/>
      <c r="DC47" s="9">
        <v>5782869</v>
      </c>
      <c r="DD47" s="9">
        <f>DE47+DF47+DG47+DH47</f>
        <v>11931898</v>
      </c>
      <c r="DE47" s="9">
        <v>3372350</v>
      </c>
      <c r="DF47" s="9">
        <v>2887002</v>
      </c>
      <c r="DG47" s="9">
        <v>1465106</v>
      </c>
      <c r="DH47" s="9">
        <v>4207440</v>
      </c>
      <c r="DI47" s="9">
        <v>18889840</v>
      </c>
      <c r="DJ47" s="9">
        <v>4631732</v>
      </c>
      <c r="DK47" s="9">
        <f>DL47+DM47+DN47</f>
        <v>14258108</v>
      </c>
      <c r="DL47" s="9">
        <v>6275718</v>
      </c>
      <c r="DM47" s="9">
        <v>3757973</v>
      </c>
      <c r="DN47" s="9">
        <v>4224417</v>
      </c>
      <c r="DO47" s="9">
        <v>16328147</v>
      </c>
      <c r="DP47" s="9">
        <v>8114069</v>
      </c>
      <c r="DQ47" s="9">
        <f>DR47+DS47+DT47</f>
        <v>8214078</v>
      </c>
      <c r="DR47" s="9">
        <v>3301660</v>
      </c>
      <c r="DS47" s="9">
        <v>2151542</v>
      </c>
      <c r="DT47" s="9">
        <v>2760876</v>
      </c>
      <c r="DU47" s="9">
        <v>16787587</v>
      </c>
      <c r="DV47" s="9">
        <v>5538588</v>
      </c>
      <c r="DW47" s="9">
        <f>DX47+DY47+DZ47+EA47+EB47</f>
        <v>11248999</v>
      </c>
      <c r="DX47" s="9">
        <v>3534696</v>
      </c>
      <c r="DY47" s="9">
        <v>3551977</v>
      </c>
      <c r="DZ47" s="9">
        <v>1045916</v>
      </c>
      <c r="EA47" s="9">
        <v>1528865</v>
      </c>
      <c r="EB47" s="9">
        <v>1587545</v>
      </c>
      <c r="EC47" s="9">
        <v>48879778</v>
      </c>
      <c r="ED47" s="9">
        <v>14761631</v>
      </c>
      <c r="EE47" s="9">
        <f>EF47+EG47+EH47+EI47+EJ47+EK47+EL47+EM47</f>
        <v>34118147</v>
      </c>
      <c r="EF47" s="9">
        <v>952498</v>
      </c>
      <c r="EG47" s="9">
        <v>3606128</v>
      </c>
      <c r="EH47" s="9">
        <v>3537912</v>
      </c>
      <c r="EI47" s="9">
        <v>1117291</v>
      </c>
      <c r="EJ47" s="9">
        <v>4268780</v>
      </c>
      <c r="EK47" s="9">
        <v>5994488</v>
      </c>
      <c r="EL47" s="9">
        <v>8604561</v>
      </c>
      <c r="EM47" s="9">
        <v>6036489</v>
      </c>
    </row>
    <row r="48" spans="1:143" s="24" customFormat="1" ht="31.5" customHeight="1">
      <c r="A48" s="23"/>
      <c r="B48" s="63" t="s">
        <v>31</v>
      </c>
      <c r="C48" s="52">
        <v>250000000</v>
      </c>
      <c r="D48" s="52"/>
      <c r="E48" s="52">
        <v>250000000</v>
      </c>
      <c r="F48" s="52"/>
      <c r="G48" s="52"/>
      <c r="H48" s="52"/>
      <c r="I48" s="114">
        <f t="shared" si="23"/>
        <v>250000000</v>
      </c>
      <c r="J48" s="114">
        <f t="shared" si="6"/>
        <v>0</v>
      </c>
      <c r="K48" s="52">
        <v>250000000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9"/>
      <c r="DB48" s="87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9"/>
    </row>
    <row r="49" spans="1:143" s="24" customFormat="1" ht="31.5" customHeight="1">
      <c r="A49" s="23"/>
      <c r="B49" s="63" t="s">
        <v>160</v>
      </c>
      <c r="C49" s="52">
        <v>112000000</v>
      </c>
      <c r="D49" s="52"/>
      <c r="E49" s="52">
        <v>100500000</v>
      </c>
      <c r="F49" s="52"/>
      <c r="G49" s="52"/>
      <c r="H49" s="52"/>
      <c r="I49" s="114">
        <f t="shared" si="23"/>
        <v>112000000</v>
      </c>
      <c r="J49" s="114">
        <f t="shared" si="6"/>
        <v>0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>
        <v>30000000</v>
      </c>
      <c r="AO49" s="52"/>
      <c r="AP49" s="52">
        <v>30000000</v>
      </c>
      <c r="AQ49" s="52"/>
      <c r="AR49" s="52"/>
      <c r="AS49" s="52"/>
      <c r="AT49" s="52"/>
      <c r="AU49" s="52"/>
      <c r="AV49" s="52">
        <v>30000000</v>
      </c>
      <c r="AW49" s="52"/>
      <c r="AX49" s="52"/>
      <c r="AY49" s="52"/>
      <c r="AZ49" s="52"/>
      <c r="BA49" s="52"/>
      <c r="BB49" s="52"/>
      <c r="BC49" s="52"/>
      <c r="BD49" s="52"/>
      <c r="BE49" s="52">
        <v>52000000</v>
      </c>
      <c r="BF49" s="52"/>
      <c r="BG49" s="52">
        <v>52000000</v>
      </c>
      <c r="BH49" s="52">
        <v>52000000</v>
      </c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>
        <v>30000000</v>
      </c>
      <c r="BZ49" s="52"/>
      <c r="CA49" s="52">
        <v>30000000</v>
      </c>
      <c r="CB49" s="52"/>
      <c r="CC49" s="52"/>
      <c r="CD49" s="52"/>
      <c r="CE49" s="52"/>
      <c r="CF49" s="52">
        <v>30000000</v>
      </c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9"/>
      <c r="DB49" s="87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9"/>
    </row>
    <row r="50" spans="1:143" s="24" customFormat="1" ht="31.5" customHeight="1">
      <c r="A50" s="23"/>
      <c r="B50" s="63" t="s">
        <v>161</v>
      </c>
      <c r="C50" s="52">
        <v>50000000</v>
      </c>
      <c r="D50" s="52"/>
      <c r="E50" s="52">
        <v>50000000</v>
      </c>
      <c r="F50" s="52"/>
      <c r="G50" s="52"/>
      <c r="H50" s="52"/>
      <c r="I50" s="114">
        <f t="shared" si="23"/>
        <v>50000000</v>
      </c>
      <c r="J50" s="114">
        <f t="shared" si="6"/>
        <v>0</v>
      </c>
      <c r="K50" s="52"/>
      <c r="L50" s="52"/>
      <c r="M50" s="52">
        <v>29000000</v>
      </c>
      <c r="N50" s="52"/>
      <c r="O50" s="52"/>
      <c r="P50" s="52"/>
      <c r="Q50" s="52"/>
      <c r="R50" s="52">
        <v>21000000</v>
      </c>
      <c r="S50" s="52">
        <v>21000000</v>
      </c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9"/>
      <c r="DB50" s="87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9"/>
    </row>
    <row r="51" spans="1:143" s="24" customFormat="1" ht="31.5" customHeight="1">
      <c r="A51" s="23"/>
      <c r="B51" s="63" t="s">
        <v>162</v>
      </c>
      <c r="C51" s="52">
        <v>270000000</v>
      </c>
      <c r="D51" s="52"/>
      <c r="E51" s="52">
        <v>270000000</v>
      </c>
      <c r="F51" s="52"/>
      <c r="G51" s="52"/>
      <c r="H51" s="52"/>
      <c r="I51" s="114">
        <f t="shared" si="23"/>
        <v>270000000</v>
      </c>
      <c r="J51" s="114">
        <f t="shared" si="6"/>
        <v>0</v>
      </c>
      <c r="K51" s="52">
        <v>200000000</v>
      </c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>
        <v>40000000</v>
      </c>
      <c r="AX51" s="52"/>
      <c r="AY51" s="52">
        <v>40000000</v>
      </c>
      <c r="AZ51" s="52"/>
      <c r="BA51" s="52"/>
      <c r="BB51" s="52"/>
      <c r="BC51" s="52"/>
      <c r="BD51" s="52">
        <v>40000000</v>
      </c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9"/>
      <c r="DB51" s="87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>
        <v>30000000</v>
      </c>
      <c r="ED51" s="52">
        <v>30000000</v>
      </c>
      <c r="EE51" s="52"/>
      <c r="EF51" s="52"/>
      <c r="EG51" s="52"/>
      <c r="EH51" s="52"/>
      <c r="EI51" s="52"/>
      <c r="EJ51" s="52"/>
      <c r="EK51" s="52"/>
      <c r="EL51" s="52"/>
      <c r="EM51" s="9"/>
    </row>
    <row r="52" spans="1:143" s="24" customFormat="1" ht="15.75" customHeight="1">
      <c r="A52" s="23"/>
      <c r="B52" s="63" t="s">
        <v>163</v>
      </c>
      <c r="C52" s="52">
        <v>37000000</v>
      </c>
      <c r="D52" s="52"/>
      <c r="E52" s="52">
        <v>37000000</v>
      </c>
      <c r="F52" s="52"/>
      <c r="G52" s="52"/>
      <c r="H52" s="52"/>
      <c r="I52" s="114">
        <f t="shared" si="23"/>
        <v>37000000</v>
      </c>
      <c r="J52" s="114">
        <f t="shared" si="6"/>
        <v>0</v>
      </c>
      <c r="K52" s="52">
        <v>888799</v>
      </c>
      <c r="L52" s="52"/>
      <c r="M52" s="52">
        <v>261774</v>
      </c>
      <c r="N52" s="52"/>
      <c r="O52" s="52">
        <v>4528474</v>
      </c>
      <c r="P52" s="52"/>
      <c r="Q52" s="52"/>
      <c r="R52" s="52">
        <v>2617615</v>
      </c>
      <c r="S52" s="52">
        <v>2617615</v>
      </c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>
        <v>972087</v>
      </c>
      <c r="AG52" s="52">
        <v>972087</v>
      </c>
      <c r="AH52" s="52"/>
      <c r="AI52" s="52"/>
      <c r="AJ52" s="52"/>
      <c r="AK52" s="52"/>
      <c r="AL52" s="52"/>
      <c r="AM52" s="52"/>
      <c r="AN52" s="52">
        <v>4852106</v>
      </c>
      <c r="AO52" s="52">
        <v>4852106</v>
      </c>
      <c r="AP52" s="52"/>
      <c r="AQ52" s="52"/>
      <c r="AR52" s="52"/>
      <c r="AS52" s="52"/>
      <c r="AT52" s="52"/>
      <c r="AU52" s="52"/>
      <c r="AV52" s="52"/>
      <c r="AW52" s="52">
        <v>686529</v>
      </c>
      <c r="AX52" s="52">
        <v>686529</v>
      </c>
      <c r="AY52" s="52"/>
      <c r="AZ52" s="52"/>
      <c r="BA52" s="52"/>
      <c r="BB52" s="52"/>
      <c r="BC52" s="52"/>
      <c r="BD52" s="52"/>
      <c r="BE52" s="52">
        <v>366466</v>
      </c>
      <c r="BF52" s="52">
        <v>366466</v>
      </c>
      <c r="BG52" s="52"/>
      <c r="BH52" s="52"/>
      <c r="BI52" s="52"/>
      <c r="BJ52" s="52"/>
      <c r="BK52" s="52">
        <v>372415</v>
      </c>
      <c r="BL52" s="52">
        <v>372415</v>
      </c>
      <c r="BM52" s="52"/>
      <c r="BN52" s="52"/>
      <c r="BO52" s="52"/>
      <c r="BP52" s="52"/>
      <c r="BQ52" s="52"/>
      <c r="BR52" s="52"/>
      <c r="BS52" s="52">
        <v>2549795</v>
      </c>
      <c r="BT52" s="52">
        <v>2549795</v>
      </c>
      <c r="BU52" s="52"/>
      <c r="BV52" s="52"/>
      <c r="BW52" s="52"/>
      <c r="BX52" s="52"/>
      <c r="BY52" s="52">
        <v>844776</v>
      </c>
      <c r="BZ52" s="52">
        <v>844776</v>
      </c>
      <c r="CA52" s="52"/>
      <c r="CB52" s="52"/>
      <c r="CC52" s="52"/>
      <c r="CD52" s="52"/>
      <c r="CE52" s="52"/>
      <c r="CF52" s="52"/>
      <c r="CG52" s="52">
        <v>4058493</v>
      </c>
      <c r="CH52" s="52">
        <v>4058493</v>
      </c>
      <c r="CI52" s="52"/>
      <c r="CJ52" s="52"/>
      <c r="CK52" s="52"/>
      <c r="CL52" s="52"/>
      <c r="CM52" s="52"/>
      <c r="CN52" s="52">
        <v>729363</v>
      </c>
      <c r="CO52" s="52">
        <v>729363</v>
      </c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9">
        <v>1951313</v>
      </c>
      <c r="DB52" s="87"/>
      <c r="DC52" s="52">
        <v>1951313</v>
      </c>
      <c r="DD52" s="52"/>
      <c r="DE52" s="52"/>
      <c r="DF52" s="52"/>
      <c r="DG52" s="52"/>
      <c r="DH52" s="52"/>
      <c r="DI52" s="52">
        <v>2129787</v>
      </c>
      <c r="DJ52" s="52">
        <v>2129787</v>
      </c>
      <c r="DK52" s="52"/>
      <c r="DL52" s="52"/>
      <c r="DM52" s="52"/>
      <c r="DN52" s="52"/>
      <c r="DO52" s="52">
        <v>285558</v>
      </c>
      <c r="DP52" s="52">
        <v>285558</v>
      </c>
      <c r="DQ52" s="52"/>
      <c r="DR52" s="52"/>
      <c r="DS52" s="52"/>
      <c r="DT52" s="52"/>
      <c r="DU52" s="52">
        <v>412869</v>
      </c>
      <c r="DV52" s="52">
        <v>412869</v>
      </c>
      <c r="DW52" s="52"/>
      <c r="DX52" s="52"/>
      <c r="DY52" s="52"/>
      <c r="DZ52" s="52"/>
      <c r="EA52" s="52"/>
      <c r="EB52" s="52"/>
      <c r="EC52" s="52">
        <v>8491781</v>
      </c>
      <c r="ED52" s="52">
        <v>8491781</v>
      </c>
      <c r="EE52" s="52"/>
      <c r="EF52" s="52"/>
      <c r="EG52" s="52"/>
      <c r="EH52" s="52"/>
      <c r="EI52" s="52"/>
      <c r="EJ52" s="52"/>
      <c r="EK52" s="52"/>
      <c r="EL52" s="52"/>
      <c r="EM52" s="9"/>
    </row>
    <row r="53" spans="1:143" s="24" customFormat="1" ht="48" customHeight="1">
      <c r="A53" s="23"/>
      <c r="B53" s="63" t="s">
        <v>164</v>
      </c>
      <c r="C53" s="20">
        <v>2222100</v>
      </c>
      <c r="D53" s="20"/>
      <c r="E53" s="20">
        <v>2222100</v>
      </c>
      <c r="F53" s="20"/>
      <c r="G53" s="20"/>
      <c r="H53" s="20"/>
      <c r="I53" s="114">
        <f t="shared" si="23"/>
        <v>2222100</v>
      </c>
      <c r="J53" s="114">
        <f t="shared" si="6"/>
        <v>0</v>
      </c>
      <c r="K53" s="20"/>
      <c r="L53" s="20"/>
      <c r="M53" s="20"/>
      <c r="N53" s="20"/>
      <c r="O53" s="20">
        <v>194344</v>
      </c>
      <c r="P53" s="20"/>
      <c r="Q53" s="20"/>
      <c r="R53" s="20">
        <v>195089</v>
      </c>
      <c r="S53" s="20">
        <v>195089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>
        <v>127286</v>
      </c>
      <c r="AG53" s="20">
        <v>127286</v>
      </c>
      <c r="AH53" s="20"/>
      <c r="AI53" s="20"/>
      <c r="AJ53" s="20"/>
      <c r="AK53" s="20"/>
      <c r="AL53" s="20"/>
      <c r="AM53" s="20"/>
      <c r="AN53" s="20">
        <v>157834</v>
      </c>
      <c r="AO53" s="20">
        <v>157834</v>
      </c>
      <c r="AP53" s="20"/>
      <c r="AQ53" s="20"/>
      <c r="AR53" s="20"/>
      <c r="AS53" s="20"/>
      <c r="AT53" s="20"/>
      <c r="AU53" s="20"/>
      <c r="AV53" s="20"/>
      <c r="AW53" s="20">
        <v>88541</v>
      </c>
      <c r="AX53" s="20">
        <v>88541</v>
      </c>
      <c r="AY53" s="20"/>
      <c r="AZ53" s="20"/>
      <c r="BA53" s="20"/>
      <c r="BB53" s="20"/>
      <c r="BC53" s="20"/>
      <c r="BD53" s="20"/>
      <c r="BE53" s="20">
        <v>82767</v>
      </c>
      <c r="BF53" s="20">
        <v>82767</v>
      </c>
      <c r="BG53" s="20"/>
      <c r="BH53" s="20"/>
      <c r="BI53" s="20"/>
      <c r="BJ53" s="20"/>
      <c r="BK53" s="20">
        <v>108534</v>
      </c>
      <c r="BL53" s="20">
        <v>108534</v>
      </c>
      <c r="BM53" s="20"/>
      <c r="BN53" s="20"/>
      <c r="BO53" s="20"/>
      <c r="BP53" s="20"/>
      <c r="BQ53" s="20"/>
      <c r="BR53" s="20"/>
      <c r="BS53" s="20">
        <v>133805</v>
      </c>
      <c r="BT53" s="20">
        <v>133805</v>
      </c>
      <c r="BU53" s="20"/>
      <c r="BV53" s="20"/>
      <c r="BW53" s="20"/>
      <c r="BX53" s="20"/>
      <c r="BY53" s="20">
        <v>69542</v>
      </c>
      <c r="BZ53" s="20">
        <v>69542</v>
      </c>
      <c r="CA53" s="20"/>
      <c r="CB53" s="20"/>
      <c r="CC53" s="20"/>
      <c r="CD53" s="20"/>
      <c r="CE53" s="20"/>
      <c r="CF53" s="20"/>
      <c r="CG53" s="20">
        <v>137345</v>
      </c>
      <c r="CH53" s="20">
        <v>137345</v>
      </c>
      <c r="CI53" s="20"/>
      <c r="CJ53" s="20"/>
      <c r="CK53" s="20"/>
      <c r="CL53" s="20"/>
      <c r="CM53" s="20"/>
      <c r="CN53" s="20">
        <v>122132</v>
      </c>
      <c r="CO53" s="20">
        <v>122132</v>
      </c>
      <c r="CP53" s="20"/>
      <c r="CQ53" s="20"/>
      <c r="CR53" s="20"/>
      <c r="CS53" s="20"/>
      <c r="CT53" s="20"/>
      <c r="CU53" s="20">
        <v>68983</v>
      </c>
      <c r="CV53" s="20">
        <v>68983</v>
      </c>
      <c r="CW53" s="20"/>
      <c r="CX53" s="20"/>
      <c r="CY53" s="20"/>
      <c r="CZ53" s="20"/>
      <c r="DA53" s="58">
        <v>121325</v>
      </c>
      <c r="DB53" s="85"/>
      <c r="DC53" s="20">
        <v>121325</v>
      </c>
      <c r="DD53" s="20"/>
      <c r="DE53" s="20"/>
      <c r="DF53" s="20"/>
      <c r="DG53" s="20"/>
      <c r="DH53" s="20"/>
      <c r="DI53" s="20">
        <v>84692</v>
      </c>
      <c r="DJ53" s="20">
        <v>84692</v>
      </c>
      <c r="DK53" s="20"/>
      <c r="DL53" s="20"/>
      <c r="DM53" s="20"/>
      <c r="DN53" s="20"/>
      <c r="DO53" s="20">
        <v>138276</v>
      </c>
      <c r="DP53" s="20">
        <v>138276</v>
      </c>
      <c r="DQ53" s="20"/>
      <c r="DR53" s="20"/>
      <c r="DS53" s="20"/>
      <c r="DT53" s="20"/>
      <c r="DU53" s="20">
        <v>272143</v>
      </c>
      <c r="DV53" s="20">
        <v>272143</v>
      </c>
      <c r="DW53" s="20"/>
      <c r="DX53" s="20"/>
      <c r="DY53" s="20"/>
      <c r="DZ53" s="20"/>
      <c r="EA53" s="20"/>
      <c r="EB53" s="20"/>
      <c r="EC53" s="20">
        <v>119462</v>
      </c>
      <c r="ED53" s="20">
        <v>119462</v>
      </c>
      <c r="EE53" s="20"/>
      <c r="EF53" s="20"/>
      <c r="EG53" s="20"/>
      <c r="EH53" s="20"/>
      <c r="EI53" s="20"/>
      <c r="EJ53" s="20"/>
      <c r="EK53" s="20"/>
      <c r="EL53" s="20"/>
      <c r="EM53" s="58"/>
    </row>
    <row r="54" spans="1:143" s="24" customFormat="1" ht="48" customHeight="1">
      <c r="A54" s="23"/>
      <c r="B54" s="63" t="s">
        <v>165</v>
      </c>
      <c r="C54" s="20">
        <v>24760300</v>
      </c>
      <c r="D54" s="20"/>
      <c r="E54" s="20">
        <v>7180500</v>
      </c>
      <c r="F54" s="20"/>
      <c r="G54" s="20"/>
      <c r="H54" s="20"/>
      <c r="I54" s="114">
        <f t="shared" si="23"/>
        <v>24760300</v>
      </c>
      <c r="J54" s="114">
        <f t="shared" si="6"/>
        <v>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>
        <v>15158460</v>
      </c>
      <c r="AO54" s="20">
        <v>15158460</v>
      </c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>
        <v>4601700</v>
      </c>
      <c r="CH54" s="20">
        <v>4601700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58"/>
      <c r="DB54" s="85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>
        <v>5000140</v>
      </c>
      <c r="ED54" s="20">
        <v>5000140</v>
      </c>
      <c r="EE54" s="20"/>
      <c r="EF54" s="20"/>
      <c r="EG54" s="20"/>
      <c r="EH54" s="20"/>
      <c r="EI54" s="20"/>
      <c r="EJ54" s="20"/>
      <c r="EK54" s="20"/>
      <c r="EL54" s="20"/>
      <c r="EM54" s="58"/>
    </row>
    <row r="55" spans="1:143" s="24" customFormat="1" ht="15" customHeight="1">
      <c r="A55" s="23"/>
      <c r="B55" s="63" t="s">
        <v>166</v>
      </c>
      <c r="C55" s="20">
        <v>49096198</v>
      </c>
      <c r="D55" s="20">
        <v>49096198</v>
      </c>
      <c r="E55" s="20">
        <v>3998446</v>
      </c>
      <c r="F55" s="20">
        <v>3998446</v>
      </c>
      <c r="G55" s="20"/>
      <c r="H55" s="20"/>
      <c r="I55" s="114">
        <f t="shared" si="23"/>
        <v>0</v>
      </c>
      <c r="J55" s="114">
        <f t="shared" si="6"/>
        <v>49096198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58"/>
      <c r="DB55" s="85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58"/>
    </row>
    <row r="56" spans="1:143" s="72" customFormat="1" ht="48" customHeight="1">
      <c r="A56" s="69"/>
      <c r="B56" s="68" t="s">
        <v>167</v>
      </c>
      <c r="C56" s="70">
        <v>7524823</v>
      </c>
      <c r="D56" s="70"/>
      <c r="E56" s="70"/>
      <c r="F56" s="70"/>
      <c r="G56" s="70"/>
      <c r="H56" s="70"/>
      <c r="I56" s="114">
        <f t="shared" si="23"/>
        <v>7524823</v>
      </c>
      <c r="J56" s="114">
        <f t="shared" si="6"/>
        <v>0</v>
      </c>
      <c r="K56" s="70">
        <v>3913139</v>
      </c>
      <c r="L56" s="70"/>
      <c r="M56" s="70">
        <v>3611684</v>
      </c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1"/>
      <c r="DB56" s="88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1"/>
    </row>
    <row r="57" spans="1:143" s="72" customFormat="1" ht="32.25" customHeight="1">
      <c r="A57" s="69"/>
      <c r="B57" s="75" t="s">
        <v>168</v>
      </c>
      <c r="C57" s="70">
        <v>2590000</v>
      </c>
      <c r="D57" s="70"/>
      <c r="E57" s="70"/>
      <c r="F57" s="70"/>
      <c r="G57" s="70"/>
      <c r="H57" s="70"/>
      <c r="I57" s="114">
        <f t="shared" si="23"/>
        <v>2590000</v>
      </c>
      <c r="J57" s="114">
        <f t="shared" si="6"/>
        <v>0</v>
      </c>
      <c r="K57" s="70">
        <v>2590000</v>
      </c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1"/>
      <c r="DB57" s="88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1"/>
    </row>
    <row r="58" spans="1:143" s="72" customFormat="1" ht="81.75" customHeight="1">
      <c r="A58" s="69"/>
      <c r="B58" s="75" t="s">
        <v>170</v>
      </c>
      <c r="C58" s="70">
        <v>355860861</v>
      </c>
      <c r="D58" s="70"/>
      <c r="E58" s="70"/>
      <c r="F58" s="70"/>
      <c r="G58" s="70"/>
      <c r="H58" s="70"/>
      <c r="I58" s="114">
        <f t="shared" si="23"/>
        <v>355860861</v>
      </c>
      <c r="J58" s="114">
        <f t="shared" si="6"/>
        <v>0</v>
      </c>
      <c r="K58" s="70">
        <v>279128513</v>
      </c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>
        <v>1632000</v>
      </c>
      <c r="BL58" s="70"/>
      <c r="BM58" s="70">
        <v>1632000</v>
      </c>
      <c r="BN58" s="70"/>
      <c r="BO58" s="70"/>
      <c r="BP58" s="70"/>
      <c r="BQ58" s="70"/>
      <c r="BR58" s="70">
        <v>1632000</v>
      </c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1">
        <v>75100348</v>
      </c>
      <c r="DB58" s="88"/>
      <c r="DC58" s="70"/>
      <c r="DD58" s="70">
        <f>DF58+DH58</f>
        <v>75100348</v>
      </c>
      <c r="DE58" s="70"/>
      <c r="DF58" s="70">
        <v>36818812</v>
      </c>
      <c r="DG58" s="70"/>
      <c r="DH58" s="70">
        <v>38281536</v>
      </c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1"/>
    </row>
    <row r="59" spans="1:143" s="72" customFormat="1" ht="33" customHeight="1">
      <c r="A59" s="69"/>
      <c r="B59" s="97" t="s">
        <v>176</v>
      </c>
      <c r="C59" s="70">
        <v>3000000</v>
      </c>
      <c r="D59" s="70">
        <v>3000000</v>
      </c>
      <c r="E59" s="70"/>
      <c r="F59" s="70"/>
      <c r="G59" s="70"/>
      <c r="H59" s="70"/>
      <c r="I59" s="114">
        <f t="shared" si="23"/>
        <v>0</v>
      </c>
      <c r="J59" s="114">
        <f t="shared" si="6"/>
        <v>3000000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1"/>
      <c r="DB59" s="88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1"/>
    </row>
    <row r="60" spans="1:143" s="72" customFormat="1" ht="81.75" customHeight="1">
      <c r="A60" s="69"/>
      <c r="B60" s="97" t="s">
        <v>177</v>
      </c>
      <c r="C60" s="70">
        <v>53425000</v>
      </c>
      <c r="D60" s="70"/>
      <c r="E60" s="70"/>
      <c r="F60" s="70"/>
      <c r="G60" s="70"/>
      <c r="H60" s="70"/>
      <c r="I60" s="114">
        <f t="shared" si="23"/>
        <v>53425000</v>
      </c>
      <c r="J60" s="114">
        <f t="shared" si="6"/>
        <v>0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>
        <v>53425000</v>
      </c>
      <c r="AO60" s="70">
        <v>53425000</v>
      </c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1"/>
      <c r="DB60" s="88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1"/>
    </row>
    <row r="61" spans="1:143" s="72" customFormat="1" ht="48.75" customHeight="1">
      <c r="A61" s="69"/>
      <c r="B61" s="97" t="s">
        <v>178</v>
      </c>
      <c r="C61" s="70">
        <v>37016197</v>
      </c>
      <c r="D61" s="70"/>
      <c r="E61" s="70"/>
      <c r="F61" s="70"/>
      <c r="G61" s="70"/>
      <c r="H61" s="70"/>
      <c r="I61" s="114">
        <f t="shared" si="23"/>
        <v>37016197</v>
      </c>
      <c r="J61" s="114">
        <f t="shared" si="6"/>
        <v>0</v>
      </c>
      <c r="K61" s="70"/>
      <c r="L61" s="70"/>
      <c r="M61" s="70"/>
      <c r="N61" s="70"/>
      <c r="O61" s="70"/>
      <c r="P61" s="70"/>
      <c r="Q61" s="70"/>
      <c r="R61" s="70">
        <v>37016197</v>
      </c>
      <c r="S61" s="70"/>
      <c r="T61" s="70">
        <v>37016197</v>
      </c>
      <c r="U61" s="70"/>
      <c r="V61" s="70"/>
      <c r="W61" s="70"/>
      <c r="X61" s="70"/>
      <c r="Y61" s="70"/>
      <c r="Z61" s="70"/>
      <c r="AA61" s="70"/>
      <c r="AB61" s="70"/>
      <c r="AC61" s="70"/>
      <c r="AD61" s="70">
        <v>37016197</v>
      </c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1"/>
      <c r="DB61" s="88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1"/>
    </row>
    <row r="62" spans="1:143" s="24" customFormat="1" ht="31.5">
      <c r="A62" s="23"/>
      <c r="B62" s="38" t="s">
        <v>169</v>
      </c>
      <c r="C62" s="20">
        <v>28366875</v>
      </c>
      <c r="D62" s="20"/>
      <c r="E62" s="20"/>
      <c r="F62" s="20"/>
      <c r="G62" s="20"/>
      <c r="H62" s="20"/>
      <c r="I62" s="114">
        <f t="shared" si="23"/>
        <v>28366875</v>
      </c>
      <c r="J62" s="114">
        <f t="shared" si="6"/>
        <v>0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58"/>
      <c r="DB62" s="85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>
        <v>28366875</v>
      </c>
      <c r="ED62" s="20"/>
      <c r="EE62" s="20"/>
      <c r="EF62" s="20"/>
      <c r="EG62" s="20"/>
      <c r="EH62" s="20"/>
      <c r="EI62" s="20"/>
      <c r="EJ62" s="20"/>
      <c r="EK62" s="20"/>
      <c r="EL62" s="20"/>
      <c r="EM62" s="58"/>
    </row>
    <row r="63" spans="1:143" s="24" customFormat="1" ht="31.5">
      <c r="A63" s="23"/>
      <c r="B63" s="38" t="s">
        <v>175</v>
      </c>
      <c r="C63" s="20">
        <v>170000000</v>
      </c>
      <c r="D63" s="20">
        <v>170000000</v>
      </c>
      <c r="E63" s="20"/>
      <c r="F63" s="20"/>
      <c r="G63" s="20"/>
      <c r="H63" s="20"/>
      <c r="I63" s="114">
        <f t="shared" si="23"/>
        <v>0</v>
      </c>
      <c r="J63" s="114">
        <f t="shared" si="6"/>
        <v>170000000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58"/>
      <c r="DB63" s="85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58"/>
    </row>
    <row r="64" spans="1:143" s="24" customFormat="1" ht="47.25" hidden="1">
      <c r="A64" s="23"/>
      <c r="B64" s="38" t="s">
        <v>32</v>
      </c>
      <c r="C64" s="20"/>
      <c r="D64" s="20"/>
      <c r="E64" s="20"/>
      <c r="F64" s="20"/>
      <c r="G64" s="20"/>
      <c r="H64" s="20"/>
      <c r="I64" s="114">
        <f t="shared" si="23"/>
        <v>0</v>
      </c>
      <c r="J64" s="114">
        <f t="shared" si="6"/>
        <v>0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58"/>
      <c r="DB64" s="85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58"/>
    </row>
    <row r="65" spans="1:143" s="24" customFormat="1" ht="31.5">
      <c r="A65" s="23"/>
      <c r="B65" s="38" t="s">
        <v>174</v>
      </c>
      <c r="C65" s="20">
        <v>30000000</v>
      </c>
      <c r="D65" s="20">
        <v>30000000</v>
      </c>
      <c r="E65" s="20"/>
      <c r="F65" s="20"/>
      <c r="G65" s="20"/>
      <c r="H65" s="20"/>
      <c r="I65" s="114">
        <f t="shared" si="23"/>
        <v>0</v>
      </c>
      <c r="J65" s="114">
        <f t="shared" si="6"/>
        <v>30000000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58"/>
      <c r="DB65" s="85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58"/>
    </row>
    <row r="66" spans="1:143" s="24" customFormat="1" ht="31.5">
      <c r="A66" s="23"/>
      <c r="B66" s="38" t="s">
        <v>173</v>
      </c>
      <c r="C66" s="20">
        <v>1600000</v>
      </c>
      <c r="D66" s="20">
        <v>1600000</v>
      </c>
      <c r="E66" s="20"/>
      <c r="F66" s="20"/>
      <c r="G66" s="20"/>
      <c r="H66" s="20"/>
      <c r="I66" s="114">
        <f t="shared" si="23"/>
        <v>0</v>
      </c>
      <c r="J66" s="114">
        <f t="shared" si="6"/>
        <v>1600000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58"/>
      <c r="DB66" s="85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58"/>
    </row>
    <row r="67" spans="1:143" s="24" customFormat="1" ht="48" customHeight="1">
      <c r="A67" s="23"/>
      <c r="B67" s="73" t="s">
        <v>172</v>
      </c>
      <c r="C67" s="20">
        <v>21000000</v>
      </c>
      <c r="D67" s="20"/>
      <c r="E67" s="20"/>
      <c r="F67" s="20"/>
      <c r="G67" s="20"/>
      <c r="H67" s="20"/>
      <c r="I67" s="114">
        <f t="shared" si="23"/>
        <v>21000000</v>
      </c>
      <c r="J67" s="114">
        <f t="shared" si="6"/>
        <v>0</v>
      </c>
      <c r="K67" s="20"/>
      <c r="L67" s="20"/>
      <c r="M67" s="20"/>
      <c r="N67" s="20"/>
      <c r="O67" s="20">
        <v>2000000</v>
      </c>
      <c r="P67" s="20"/>
      <c r="Q67" s="20"/>
      <c r="R67" s="20">
        <v>500000</v>
      </c>
      <c r="S67" s="20">
        <v>500000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>
        <v>2000000</v>
      </c>
      <c r="AG67" s="20">
        <v>2000000</v>
      </c>
      <c r="AH67" s="20"/>
      <c r="AI67" s="20"/>
      <c r="AJ67" s="20"/>
      <c r="AK67" s="20"/>
      <c r="AL67" s="20"/>
      <c r="AM67" s="20"/>
      <c r="AN67" s="20">
        <v>3000000</v>
      </c>
      <c r="AO67" s="20">
        <v>3000000</v>
      </c>
      <c r="AP67" s="20"/>
      <c r="AQ67" s="20"/>
      <c r="AR67" s="20"/>
      <c r="AS67" s="20"/>
      <c r="AT67" s="20"/>
      <c r="AU67" s="20"/>
      <c r="AV67" s="20"/>
      <c r="AW67" s="20">
        <v>2500000</v>
      </c>
      <c r="AX67" s="20">
        <v>2500000</v>
      </c>
      <c r="AY67" s="20"/>
      <c r="AZ67" s="20"/>
      <c r="BA67" s="20"/>
      <c r="BB67" s="20"/>
      <c r="BC67" s="20"/>
      <c r="BD67" s="20"/>
      <c r="BE67" s="20">
        <v>1000000</v>
      </c>
      <c r="BF67" s="20">
        <v>1000000</v>
      </c>
      <c r="BG67" s="20"/>
      <c r="BH67" s="20"/>
      <c r="BI67" s="20"/>
      <c r="BJ67" s="20"/>
      <c r="BK67" s="20">
        <v>1000000</v>
      </c>
      <c r="BL67" s="20">
        <v>1000000</v>
      </c>
      <c r="BM67" s="20"/>
      <c r="BN67" s="20"/>
      <c r="BO67" s="20"/>
      <c r="BP67" s="20"/>
      <c r="BQ67" s="20"/>
      <c r="BR67" s="20"/>
      <c r="BS67" s="20">
        <v>500000</v>
      </c>
      <c r="BT67" s="20">
        <v>500000</v>
      </c>
      <c r="BU67" s="20"/>
      <c r="BV67" s="20"/>
      <c r="BW67" s="20"/>
      <c r="BX67" s="20"/>
      <c r="BY67" s="20">
        <v>1500000</v>
      </c>
      <c r="BZ67" s="20">
        <v>1500000</v>
      </c>
      <c r="CA67" s="20"/>
      <c r="CB67" s="20"/>
      <c r="CC67" s="20"/>
      <c r="CD67" s="20"/>
      <c r="CE67" s="20"/>
      <c r="CF67" s="20"/>
      <c r="CG67" s="20">
        <v>1000000</v>
      </c>
      <c r="CH67" s="20">
        <v>1000000</v>
      </c>
      <c r="CI67" s="20"/>
      <c r="CJ67" s="20"/>
      <c r="CK67" s="20"/>
      <c r="CL67" s="20"/>
      <c r="CM67" s="20"/>
      <c r="CN67" s="20">
        <v>500000</v>
      </c>
      <c r="CO67" s="20">
        <v>500000</v>
      </c>
      <c r="CP67" s="20"/>
      <c r="CQ67" s="20"/>
      <c r="CR67" s="20"/>
      <c r="CS67" s="20"/>
      <c r="CT67" s="20"/>
      <c r="CU67" s="20">
        <v>500000</v>
      </c>
      <c r="CV67" s="20">
        <v>500000</v>
      </c>
      <c r="CW67" s="20"/>
      <c r="CX67" s="20"/>
      <c r="CY67" s="20"/>
      <c r="CZ67" s="20"/>
      <c r="DA67" s="58">
        <v>1000000</v>
      </c>
      <c r="DB67" s="85"/>
      <c r="DC67" s="20">
        <v>1000000</v>
      </c>
      <c r="DD67" s="20"/>
      <c r="DE67" s="20"/>
      <c r="DF67" s="20"/>
      <c r="DG67" s="20"/>
      <c r="DH67" s="20"/>
      <c r="DI67" s="20">
        <v>500000</v>
      </c>
      <c r="DJ67" s="20">
        <v>500000</v>
      </c>
      <c r="DK67" s="20"/>
      <c r="DL67" s="20"/>
      <c r="DM67" s="20"/>
      <c r="DN67" s="20"/>
      <c r="DO67" s="20">
        <v>1000000</v>
      </c>
      <c r="DP67" s="20">
        <v>1000000</v>
      </c>
      <c r="DQ67" s="20"/>
      <c r="DR67" s="20"/>
      <c r="DS67" s="20"/>
      <c r="DT67" s="20"/>
      <c r="DU67" s="20">
        <v>1000000</v>
      </c>
      <c r="DV67" s="20">
        <v>1000000</v>
      </c>
      <c r="DW67" s="20"/>
      <c r="DX67" s="20"/>
      <c r="DY67" s="20"/>
      <c r="DZ67" s="20"/>
      <c r="EA67" s="20"/>
      <c r="EB67" s="20"/>
      <c r="EC67" s="20">
        <v>1500000</v>
      </c>
      <c r="ED67" s="20">
        <v>1500000</v>
      </c>
      <c r="EE67" s="20"/>
      <c r="EF67" s="20"/>
      <c r="EG67" s="20"/>
      <c r="EH67" s="20"/>
      <c r="EI67" s="20"/>
      <c r="EJ67" s="20"/>
      <c r="EK67" s="20"/>
      <c r="EL67" s="20"/>
      <c r="EM67" s="58"/>
    </row>
    <row r="68" spans="1:143" s="4" customFormat="1" ht="31.5">
      <c r="A68" s="3"/>
      <c r="B68" s="39" t="s">
        <v>171</v>
      </c>
      <c r="C68" s="51">
        <v>13424279</v>
      </c>
      <c r="D68" s="51"/>
      <c r="E68" s="51"/>
      <c r="F68" s="51"/>
      <c r="G68" s="51"/>
      <c r="H68" s="51"/>
      <c r="I68" s="114">
        <f t="shared" si="23"/>
        <v>13424279</v>
      </c>
      <c r="J68" s="114">
        <f t="shared" si="6"/>
        <v>0</v>
      </c>
      <c r="K68" s="51">
        <v>5432882</v>
      </c>
      <c r="L68" s="51"/>
      <c r="M68" s="51">
        <v>1484567</v>
      </c>
      <c r="N68" s="51"/>
      <c r="O68" s="51">
        <v>584351</v>
      </c>
      <c r="P68" s="51"/>
      <c r="Q68" s="51"/>
      <c r="R68" s="51">
        <v>347452</v>
      </c>
      <c r="S68" s="51">
        <v>347452</v>
      </c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>
        <v>773870</v>
      </c>
      <c r="AG68" s="51">
        <v>773870</v>
      </c>
      <c r="AH68" s="51"/>
      <c r="AI68" s="51"/>
      <c r="AJ68" s="51"/>
      <c r="AK68" s="51"/>
      <c r="AL68" s="51"/>
      <c r="AM68" s="51"/>
      <c r="AN68" s="51">
        <v>600144</v>
      </c>
      <c r="AO68" s="51">
        <v>600144</v>
      </c>
      <c r="AP68" s="51"/>
      <c r="AQ68" s="51"/>
      <c r="AR68" s="51"/>
      <c r="AS68" s="51"/>
      <c r="AT68" s="51"/>
      <c r="AU68" s="51"/>
      <c r="AV68" s="51"/>
      <c r="AW68" s="51">
        <v>773870</v>
      </c>
      <c r="AX68" s="51">
        <v>773870</v>
      </c>
      <c r="AY68" s="51"/>
      <c r="AZ68" s="51"/>
      <c r="BA68" s="51"/>
      <c r="BB68" s="51"/>
      <c r="BC68" s="51"/>
      <c r="BD68" s="51"/>
      <c r="BE68" s="51">
        <v>173726</v>
      </c>
      <c r="BF68" s="51">
        <v>173726</v>
      </c>
      <c r="BG68" s="51"/>
      <c r="BH68" s="51"/>
      <c r="BI68" s="51"/>
      <c r="BJ68" s="51"/>
      <c r="BK68" s="51">
        <v>189520</v>
      </c>
      <c r="BL68" s="51">
        <v>189520</v>
      </c>
      <c r="BM68" s="51"/>
      <c r="BN68" s="51"/>
      <c r="BO68" s="51"/>
      <c r="BP68" s="51"/>
      <c r="BQ68" s="51"/>
      <c r="BR68" s="51"/>
      <c r="BS68" s="51">
        <v>142140</v>
      </c>
      <c r="BT68" s="51">
        <v>142140</v>
      </c>
      <c r="BU68" s="51"/>
      <c r="BV68" s="51"/>
      <c r="BW68" s="51"/>
      <c r="BX68" s="51"/>
      <c r="BY68" s="51">
        <v>458005</v>
      </c>
      <c r="BZ68" s="51">
        <v>458005</v>
      </c>
      <c r="CA68" s="51"/>
      <c r="CB68" s="51"/>
      <c r="CC68" s="51"/>
      <c r="CD68" s="51"/>
      <c r="CE68" s="51"/>
      <c r="CF68" s="51"/>
      <c r="CG68" s="51">
        <v>458005</v>
      </c>
      <c r="CH68" s="51">
        <v>458005</v>
      </c>
      <c r="CI68" s="51"/>
      <c r="CJ68" s="51"/>
      <c r="CK68" s="51"/>
      <c r="CL68" s="51"/>
      <c r="CM68" s="51"/>
      <c r="CN68" s="51">
        <v>205313</v>
      </c>
      <c r="CO68" s="51">
        <v>205313</v>
      </c>
      <c r="CP68" s="51"/>
      <c r="CQ68" s="51"/>
      <c r="CR68" s="51"/>
      <c r="CS68" s="51"/>
      <c r="CT68" s="51"/>
      <c r="CU68" s="51">
        <v>221106</v>
      </c>
      <c r="CV68" s="51">
        <v>221106</v>
      </c>
      <c r="CW68" s="51"/>
      <c r="CX68" s="51"/>
      <c r="CY68" s="51"/>
      <c r="CZ68" s="51"/>
      <c r="DA68" s="51">
        <v>236899</v>
      </c>
      <c r="DB68" s="86"/>
      <c r="DC68" s="51">
        <v>236899</v>
      </c>
      <c r="DD68" s="51"/>
      <c r="DE68" s="51"/>
      <c r="DF68" s="51"/>
      <c r="DG68" s="51"/>
      <c r="DH68" s="51"/>
      <c r="DI68" s="51">
        <v>331659</v>
      </c>
      <c r="DJ68" s="51">
        <v>331659</v>
      </c>
      <c r="DK68" s="51"/>
      <c r="DL68" s="51"/>
      <c r="DM68" s="51"/>
      <c r="DN68" s="51"/>
      <c r="DO68" s="51">
        <v>189520</v>
      </c>
      <c r="DP68" s="51">
        <v>189520</v>
      </c>
      <c r="DQ68" s="51"/>
      <c r="DR68" s="51"/>
      <c r="DS68" s="51"/>
      <c r="DT68" s="51"/>
      <c r="DU68" s="51">
        <v>236899</v>
      </c>
      <c r="DV68" s="51">
        <v>236899</v>
      </c>
      <c r="DW68" s="51"/>
      <c r="DX68" s="51"/>
      <c r="DY68" s="51"/>
      <c r="DZ68" s="51"/>
      <c r="EA68" s="51"/>
      <c r="EB68" s="51"/>
      <c r="EC68" s="51">
        <v>584351</v>
      </c>
      <c r="ED68" s="51">
        <v>584351</v>
      </c>
      <c r="EE68" s="51"/>
      <c r="EF68" s="51"/>
      <c r="EG68" s="51"/>
      <c r="EH68" s="51"/>
      <c r="EI68" s="51"/>
      <c r="EJ68" s="51"/>
      <c r="EK68" s="51"/>
      <c r="EL68" s="51"/>
      <c r="EM68" s="51"/>
    </row>
    <row r="69" spans="1:143" s="61" customFormat="1" ht="18.75" customHeight="1">
      <c r="A69" s="25"/>
      <c r="B69" s="39"/>
      <c r="C69" s="74"/>
      <c r="D69" s="51"/>
      <c r="E69" s="51"/>
      <c r="F69" s="51"/>
      <c r="G69" s="51"/>
      <c r="H69" s="51"/>
      <c r="I69" s="114"/>
      <c r="J69" s="114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86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</row>
    <row r="70" spans="1:143" s="105" customFormat="1" ht="15.75">
      <c r="A70" s="103"/>
      <c r="B70" s="104"/>
      <c r="C70" s="106"/>
      <c r="D70" s="106"/>
      <c r="E70" s="106"/>
      <c r="F70" s="106"/>
      <c r="G70" s="106"/>
      <c r="H70" s="106"/>
      <c r="I70" s="114"/>
      <c r="J70" s="114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7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</row>
    <row r="71" spans="1:143" s="30" customFormat="1" ht="44.25" customHeight="1">
      <c r="A71" s="18"/>
      <c r="B71" s="47" t="s">
        <v>24</v>
      </c>
      <c r="C71" s="53">
        <f>SUM(C72:C116)</f>
        <v>25536697165</v>
      </c>
      <c r="D71" s="53">
        <v>4410000</v>
      </c>
      <c r="E71" s="53">
        <v>24927492165</v>
      </c>
      <c r="F71" s="53">
        <v>4410000</v>
      </c>
      <c r="G71" s="53"/>
      <c r="H71" s="53"/>
      <c r="I71" s="114">
        <v>25532287165</v>
      </c>
      <c r="J71" s="114">
        <f aca="true" t="shared" si="24" ref="J71:J130">C71-I71</f>
        <v>4410000</v>
      </c>
      <c r="K71" s="53">
        <f>SUM(K72:K116)</f>
        <v>11047223818</v>
      </c>
      <c r="L71" s="53"/>
      <c r="M71" s="53">
        <f>SUM(M72:M116)</f>
        <v>3232189263</v>
      </c>
      <c r="N71" s="53"/>
      <c r="O71" s="53">
        <f>SUM(O72:O116)</f>
        <v>1140269827</v>
      </c>
      <c r="P71" s="53"/>
      <c r="Q71" s="53"/>
      <c r="R71" s="53">
        <f>SUM(R72:R116)</f>
        <v>749428682</v>
      </c>
      <c r="S71" s="53">
        <f>SUM(S72:S116)</f>
        <v>747541040</v>
      </c>
      <c r="T71" s="53">
        <v>1887642</v>
      </c>
      <c r="U71" s="53">
        <v>205170</v>
      </c>
      <c r="V71" s="53">
        <v>82094</v>
      </c>
      <c r="W71" s="53">
        <v>205170</v>
      </c>
      <c r="X71" s="53">
        <v>205170</v>
      </c>
      <c r="Y71" s="53">
        <v>205170</v>
      </c>
      <c r="Z71" s="53">
        <v>82094</v>
      </c>
      <c r="AA71" s="53">
        <v>205170</v>
      </c>
      <c r="AB71" s="53">
        <v>205170</v>
      </c>
      <c r="AC71" s="53">
        <v>205170</v>
      </c>
      <c r="AD71" s="53">
        <v>82094</v>
      </c>
      <c r="AE71" s="53">
        <v>205170</v>
      </c>
      <c r="AF71" s="53">
        <f>SUM(AF72:AF116)</f>
        <v>1428512097</v>
      </c>
      <c r="AG71" s="53">
        <f>SUM(AG72:AG116)</f>
        <v>1427404153</v>
      </c>
      <c r="AH71" s="53">
        <v>1107944</v>
      </c>
      <c r="AI71" s="53"/>
      <c r="AJ71" s="53">
        <v>205170</v>
      </c>
      <c r="AK71" s="53">
        <v>410340</v>
      </c>
      <c r="AL71" s="53">
        <v>82094</v>
      </c>
      <c r="AM71" s="53">
        <v>410340</v>
      </c>
      <c r="AN71" s="53">
        <f>SUM(AN72:AN116)</f>
        <v>961202457</v>
      </c>
      <c r="AO71" s="53">
        <f>SUM(AO72:AO116)</f>
        <v>960299683</v>
      </c>
      <c r="AP71" s="53">
        <f>SUM(AQ71:AV71)</f>
        <v>902774</v>
      </c>
      <c r="AQ71" s="53">
        <v>205170</v>
      </c>
      <c r="AR71" s="53">
        <v>205170</v>
      </c>
      <c r="AS71" s="53">
        <v>205170</v>
      </c>
      <c r="AT71" s="53">
        <v>205170</v>
      </c>
      <c r="AU71" s="53">
        <v>82094</v>
      </c>
      <c r="AV71" s="53"/>
      <c r="AW71" s="53">
        <f>SUM(AW72:AW116)</f>
        <v>1182358886</v>
      </c>
      <c r="AX71" s="53">
        <f>SUM(AX72:AX116)</f>
        <v>1181579188</v>
      </c>
      <c r="AY71" s="53">
        <v>779698</v>
      </c>
      <c r="AZ71" s="53">
        <v>82094</v>
      </c>
      <c r="BA71" s="53">
        <v>82094</v>
      </c>
      <c r="BB71" s="53">
        <v>205170</v>
      </c>
      <c r="BC71" s="53">
        <v>410340</v>
      </c>
      <c r="BD71" s="53"/>
      <c r="BE71" s="53">
        <f>SUM(BE72:BE116)</f>
        <v>298404621</v>
      </c>
      <c r="BF71" s="53">
        <f>SUM(BF72:BF116)</f>
        <v>298035265</v>
      </c>
      <c r="BG71" s="53">
        <v>369356</v>
      </c>
      <c r="BH71" s="53">
        <v>205170</v>
      </c>
      <c r="BI71" s="53">
        <v>82093</v>
      </c>
      <c r="BJ71" s="53">
        <v>82093</v>
      </c>
      <c r="BK71" s="53">
        <f>SUM(BK72:BK116)</f>
        <v>364758923</v>
      </c>
      <c r="BL71" s="53">
        <f>SUM(BL72:BL116)</f>
        <v>364225377</v>
      </c>
      <c r="BM71" s="53">
        <v>533546</v>
      </c>
      <c r="BN71" s="53">
        <v>205170</v>
      </c>
      <c r="BO71" s="53">
        <v>82093</v>
      </c>
      <c r="BP71" s="53">
        <v>82093</v>
      </c>
      <c r="BQ71" s="53">
        <v>82093</v>
      </c>
      <c r="BR71" s="53">
        <v>82093</v>
      </c>
      <c r="BS71" s="53">
        <f>SUM(BS72:BS116)</f>
        <v>192171586</v>
      </c>
      <c r="BT71" s="53">
        <f>SUM(BT72:BT116)</f>
        <v>192007398</v>
      </c>
      <c r="BU71" s="53">
        <f>SUM(BU72:BU116)</f>
        <v>164188</v>
      </c>
      <c r="BV71" s="53">
        <v>82093</v>
      </c>
      <c r="BW71" s="53">
        <v>82093</v>
      </c>
      <c r="BX71" s="53"/>
      <c r="BY71" s="53">
        <f>SUM(BY72:BY116)</f>
        <v>693856016</v>
      </c>
      <c r="BZ71" s="53">
        <f>SUM(BZ72:BZ114)</f>
        <v>693281488</v>
      </c>
      <c r="CA71" s="53">
        <v>574528</v>
      </c>
      <c r="CB71" s="53">
        <v>82093</v>
      </c>
      <c r="CC71" s="53">
        <v>82093</v>
      </c>
      <c r="CD71" s="53">
        <v>205170</v>
      </c>
      <c r="CE71" s="53">
        <v>205170</v>
      </c>
      <c r="CF71" s="53"/>
      <c r="CG71" s="53">
        <f>SUM(CG72:CG116)</f>
        <v>664470954</v>
      </c>
      <c r="CH71" s="53">
        <f>SUM(CH72:CH116)</f>
        <v>663855444</v>
      </c>
      <c r="CI71" s="53">
        <v>615510</v>
      </c>
      <c r="CJ71" s="53">
        <v>205170</v>
      </c>
      <c r="CK71" s="53">
        <v>205170</v>
      </c>
      <c r="CL71" s="53">
        <v>205170</v>
      </c>
      <c r="CM71" s="53"/>
      <c r="CN71" s="53">
        <f>SUM(CN72:CN116)</f>
        <v>302552579</v>
      </c>
      <c r="CO71" s="53">
        <f>SUM(CO72:CO114)</f>
        <v>302101127</v>
      </c>
      <c r="CP71" s="53">
        <v>451452</v>
      </c>
      <c r="CQ71" s="53">
        <v>82094</v>
      </c>
      <c r="CR71" s="53">
        <v>82094</v>
      </c>
      <c r="CS71" s="53">
        <v>82094</v>
      </c>
      <c r="CT71" s="53">
        <v>205170</v>
      </c>
      <c r="CU71" s="53">
        <f>SUM(CU72:CU116)</f>
        <v>276435460</v>
      </c>
      <c r="CV71" s="53">
        <f>SUM(CV72:CV114)</f>
        <v>275943026</v>
      </c>
      <c r="CW71" s="53">
        <v>492434</v>
      </c>
      <c r="CX71" s="53">
        <v>82094</v>
      </c>
      <c r="CY71" s="53">
        <v>205170</v>
      </c>
      <c r="CZ71" s="53">
        <v>205170</v>
      </c>
      <c r="DA71" s="53">
        <f>SUM(DA72:DA116)</f>
        <v>404742911</v>
      </c>
      <c r="DB71" s="89"/>
      <c r="DC71" s="53">
        <f>SUM(DC72:DC114)</f>
        <v>403922231</v>
      </c>
      <c r="DD71" s="53">
        <v>820680</v>
      </c>
      <c r="DE71" s="53">
        <v>205170</v>
      </c>
      <c r="DF71" s="53">
        <v>205170</v>
      </c>
      <c r="DG71" s="53">
        <v>205170</v>
      </c>
      <c r="DH71" s="53">
        <v>205170</v>
      </c>
      <c r="DI71" s="53">
        <f>SUM(DI72:DI116)</f>
        <v>501115846</v>
      </c>
      <c r="DJ71" s="53">
        <f>SUM(DJ72:DJ114)</f>
        <v>500705506</v>
      </c>
      <c r="DK71" s="53">
        <v>410340</v>
      </c>
      <c r="DL71" s="53"/>
      <c r="DM71" s="53">
        <v>205170</v>
      </c>
      <c r="DN71" s="53">
        <v>205170</v>
      </c>
      <c r="DO71" s="53">
        <f>SUM(DO72:DO116)</f>
        <v>313801611</v>
      </c>
      <c r="DP71" s="53">
        <f>SUM(DP72:DP114)</f>
        <v>313186101</v>
      </c>
      <c r="DQ71" s="53">
        <v>615510</v>
      </c>
      <c r="DR71" s="53">
        <v>205170</v>
      </c>
      <c r="DS71" s="53">
        <v>205170</v>
      </c>
      <c r="DT71" s="53">
        <v>205170</v>
      </c>
      <c r="DU71" s="53">
        <f>SUM(DU72:DU116)</f>
        <v>389430890</v>
      </c>
      <c r="DV71" s="53">
        <f>SUM(DV72:DV116)</f>
        <v>388856362</v>
      </c>
      <c r="DW71" s="53">
        <v>574528</v>
      </c>
      <c r="DX71" s="53"/>
      <c r="DY71" s="53">
        <v>205170</v>
      </c>
      <c r="DZ71" s="53">
        <v>205170</v>
      </c>
      <c r="EA71" s="53">
        <v>205170</v>
      </c>
      <c r="EB71" s="53">
        <v>205170</v>
      </c>
      <c r="EC71" s="53">
        <f>SUM(EC72:EC116)</f>
        <v>1389360738</v>
      </c>
      <c r="ED71" s="53">
        <f>SUM(ED72:ED116)</f>
        <v>1387103868</v>
      </c>
      <c r="EE71" s="53">
        <v>2256870</v>
      </c>
      <c r="EF71" s="53">
        <v>205170</v>
      </c>
      <c r="EG71" s="53">
        <v>205170</v>
      </c>
      <c r="EH71" s="53">
        <v>205170</v>
      </c>
      <c r="EI71" s="53">
        <v>205170</v>
      </c>
      <c r="EJ71" s="53">
        <v>205170</v>
      </c>
      <c r="EK71" s="53">
        <v>410340</v>
      </c>
      <c r="EL71" s="53">
        <v>410340</v>
      </c>
      <c r="EM71" s="53">
        <v>410340</v>
      </c>
    </row>
    <row r="72" spans="1:143" s="21" customFormat="1" ht="31.5">
      <c r="A72" s="3"/>
      <c r="B72" s="6" t="s">
        <v>33</v>
      </c>
      <c r="C72" s="7">
        <v>10396600</v>
      </c>
      <c r="D72" s="7"/>
      <c r="E72" s="7">
        <v>10396600</v>
      </c>
      <c r="F72" s="7"/>
      <c r="G72" s="7"/>
      <c r="H72" s="7"/>
      <c r="I72" s="114">
        <f aca="true" t="shared" si="25" ref="I72:I103">K72+M72+O72+R72+AF72+AN72+AW72+BE72+BK72+BS72+BY72+CG72+CN72+CU72+DA72+DI72+DO72+DU72+EC72</f>
        <v>10396600</v>
      </c>
      <c r="J72" s="114">
        <f t="shared" si="24"/>
        <v>0</v>
      </c>
      <c r="K72" s="7">
        <v>2928202</v>
      </c>
      <c r="L72" s="7"/>
      <c r="M72" s="7">
        <v>1170267</v>
      </c>
      <c r="N72" s="7"/>
      <c r="O72" s="7">
        <v>581202</v>
      </c>
      <c r="P72" s="7"/>
      <c r="Q72" s="7"/>
      <c r="R72" s="7">
        <v>455173</v>
      </c>
      <c r="S72" s="7">
        <v>455173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>
        <v>425632</v>
      </c>
      <c r="AG72" s="7">
        <v>425632</v>
      </c>
      <c r="AH72" s="7"/>
      <c r="AI72" s="7"/>
      <c r="AJ72" s="7"/>
      <c r="AK72" s="7"/>
      <c r="AL72" s="7"/>
      <c r="AM72" s="7"/>
      <c r="AN72" s="7">
        <v>635214</v>
      </c>
      <c r="AO72" s="7">
        <v>635214</v>
      </c>
      <c r="AP72" s="7"/>
      <c r="AQ72" s="7"/>
      <c r="AR72" s="7"/>
      <c r="AS72" s="7"/>
      <c r="AT72" s="7"/>
      <c r="AU72" s="7"/>
      <c r="AV72" s="7"/>
      <c r="AW72" s="7">
        <v>707231</v>
      </c>
      <c r="AX72" s="7">
        <v>707231</v>
      </c>
      <c r="AY72" s="7"/>
      <c r="AZ72" s="7"/>
      <c r="BA72" s="7"/>
      <c r="BB72" s="7"/>
      <c r="BC72" s="7"/>
      <c r="BD72" s="7"/>
      <c r="BE72" s="7">
        <v>144033</v>
      </c>
      <c r="BF72" s="7">
        <v>144033</v>
      </c>
      <c r="BG72" s="7"/>
      <c r="BH72" s="7"/>
      <c r="BI72" s="7"/>
      <c r="BJ72" s="7"/>
      <c r="BK72" s="7">
        <v>180041</v>
      </c>
      <c r="BL72" s="7">
        <v>180041</v>
      </c>
      <c r="BM72" s="7"/>
      <c r="BN72" s="7"/>
      <c r="BO72" s="7"/>
      <c r="BP72" s="7"/>
      <c r="BQ72" s="7"/>
      <c r="BR72" s="7"/>
      <c r="BS72" s="7">
        <v>90021</v>
      </c>
      <c r="BT72" s="7">
        <v>90021</v>
      </c>
      <c r="BU72" s="7"/>
      <c r="BV72" s="7"/>
      <c r="BW72" s="7"/>
      <c r="BX72" s="7"/>
      <c r="BY72" s="7">
        <v>317607</v>
      </c>
      <c r="BZ72" s="7">
        <v>317607</v>
      </c>
      <c r="CA72" s="7"/>
      <c r="CB72" s="7"/>
      <c r="CC72" s="7"/>
      <c r="CD72" s="7"/>
      <c r="CE72" s="7"/>
      <c r="CF72" s="7"/>
      <c r="CG72" s="7">
        <v>299603</v>
      </c>
      <c r="CH72" s="7">
        <v>299603</v>
      </c>
      <c r="CI72" s="7"/>
      <c r="CJ72" s="7"/>
      <c r="CK72" s="7"/>
      <c r="CL72" s="7"/>
      <c r="CM72" s="7"/>
      <c r="CN72" s="7">
        <v>407628</v>
      </c>
      <c r="CO72" s="7">
        <v>407628</v>
      </c>
      <c r="CP72" s="7"/>
      <c r="CQ72" s="7"/>
      <c r="CR72" s="7"/>
      <c r="CS72" s="7"/>
      <c r="CT72" s="7"/>
      <c r="CU72" s="7">
        <v>155570</v>
      </c>
      <c r="CV72" s="7">
        <v>155570</v>
      </c>
      <c r="CW72" s="7"/>
      <c r="CX72" s="7"/>
      <c r="CY72" s="7"/>
      <c r="CZ72" s="7"/>
      <c r="DA72" s="7">
        <v>126029</v>
      </c>
      <c r="DB72" s="82"/>
      <c r="DC72" s="7">
        <v>126029</v>
      </c>
      <c r="DD72" s="7"/>
      <c r="DE72" s="7"/>
      <c r="DF72" s="7"/>
      <c r="DG72" s="7"/>
      <c r="DH72" s="7"/>
      <c r="DI72" s="7">
        <v>329144</v>
      </c>
      <c r="DJ72" s="7">
        <v>329144</v>
      </c>
      <c r="DK72" s="7"/>
      <c r="DL72" s="7"/>
      <c r="DM72" s="7"/>
      <c r="DN72" s="7"/>
      <c r="DO72" s="7">
        <v>144033</v>
      </c>
      <c r="DP72" s="7">
        <v>144033</v>
      </c>
      <c r="DQ72" s="7"/>
      <c r="DR72" s="7"/>
      <c r="DS72" s="7"/>
      <c r="DT72" s="7"/>
      <c r="DU72" s="7">
        <v>461640</v>
      </c>
      <c r="DV72" s="7">
        <v>461640</v>
      </c>
      <c r="DW72" s="7"/>
      <c r="DX72" s="7"/>
      <c r="DY72" s="7"/>
      <c r="DZ72" s="7"/>
      <c r="EA72" s="7"/>
      <c r="EB72" s="7"/>
      <c r="EC72" s="7">
        <v>838330</v>
      </c>
      <c r="ED72" s="7">
        <v>838330</v>
      </c>
      <c r="EE72" s="7"/>
      <c r="EF72" s="7"/>
      <c r="EG72" s="7"/>
      <c r="EH72" s="7"/>
      <c r="EI72" s="7"/>
      <c r="EJ72" s="7"/>
      <c r="EK72" s="7"/>
      <c r="EL72" s="7"/>
      <c r="EM72" s="7"/>
    </row>
    <row r="73" spans="1:143" s="21" customFormat="1" ht="47.25">
      <c r="A73" s="3"/>
      <c r="B73" s="6" t="s">
        <v>17</v>
      </c>
      <c r="C73" s="7">
        <v>313309612</v>
      </c>
      <c r="D73" s="7"/>
      <c r="E73" s="7">
        <v>313309612</v>
      </c>
      <c r="F73" s="7"/>
      <c r="G73" s="7"/>
      <c r="H73" s="7"/>
      <c r="I73" s="114">
        <f t="shared" si="25"/>
        <v>313309612</v>
      </c>
      <c r="J73" s="114">
        <f t="shared" si="24"/>
        <v>0</v>
      </c>
      <c r="K73" s="7">
        <v>180282850</v>
      </c>
      <c r="L73" s="7"/>
      <c r="M73" s="7">
        <v>40048814</v>
      </c>
      <c r="N73" s="7"/>
      <c r="O73" s="7">
        <v>13953008</v>
      </c>
      <c r="P73" s="7"/>
      <c r="Q73" s="7"/>
      <c r="R73" s="7">
        <v>3222655</v>
      </c>
      <c r="S73" s="7">
        <v>3222655</v>
      </c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>
        <v>14803569</v>
      </c>
      <c r="AG73" s="7">
        <v>14803569</v>
      </c>
      <c r="AH73" s="7"/>
      <c r="AI73" s="7"/>
      <c r="AJ73" s="7"/>
      <c r="AK73" s="7"/>
      <c r="AL73" s="7"/>
      <c r="AM73" s="7"/>
      <c r="AN73" s="7">
        <v>10380215</v>
      </c>
      <c r="AO73" s="7">
        <v>10380215</v>
      </c>
      <c r="AP73" s="7"/>
      <c r="AQ73" s="7"/>
      <c r="AR73" s="7"/>
      <c r="AS73" s="7"/>
      <c r="AT73" s="7"/>
      <c r="AU73" s="7"/>
      <c r="AV73" s="7"/>
      <c r="AW73" s="7">
        <v>9174084</v>
      </c>
      <c r="AX73" s="7">
        <v>9174084</v>
      </c>
      <c r="AY73" s="7"/>
      <c r="AZ73" s="7"/>
      <c r="BA73" s="7"/>
      <c r="BB73" s="7"/>
      <c r="BC73" s="7"/>
      <c r="BD73" s="7"/>
      <c r="BE73" s="7">
        <v>1233360</v>
      </c>
      <c r="BF73" s="7">
        <v>1233360</v>
      </c>
      <c r="BG73" s="7"/>
      <c r="BH73" s="7"/>
      <c r="BI73" s="7"/>
      <c r="BJ73" s="7"/>
      <c r="BK73" s="7">
        <v>1592231</v>
      </c>
      <c r="BL73" s="7">
        <v>1592231</v>
      </c>
      <c r="BM73" s="7"/>
      <c r="BN73" s="7"/>
      <c r="BO73" s="7"/>
      <c r="BP73" s="7"/>
      <c r="BQ73" s="7"/>
      <c r="BR73" s="7"/>
      <c r="BS73" s="7">
        <v>816802</v>
      </c>
      <c r="BT73" s="7">
        <v>816802</v>
      </c>
      <c r="BU73" s="7"/>
      <c r="BV73" s="7"/>
      <c r="BW73" s="7"/>
      <c r="BX73" s="7"/>
      <c r="BY73" s="7">
        <v>6504948</v>
      </c>
      <c r="BZ73" s="7">
        <v>6504948</v>
      </c>
      <c r="CA73" s="7"/>
      <c r="CB73" s="7"/>
      <c r="CC73" s="7"/>
      <c r="CD73" s="7"/>
      <c r="CE73" s="7"/>
      <c r="CF73" s="7"/>
      <c r="CG73" s="7">
        <v>4947649</v>
      </c>
      <c r="CH73" s="7">
        <v>4947649</v>
      </c>
      <c r="CI73" s="7"/>
      <c r="CJ73" s="7"/>
      <c r="CK73" s="7"/>
      <c r="CL73" s="7"/>
      <c r="CM73" s="7"/>
      <c r="CN73" s="7">
        <v>1426320</v>
      </c>
      <c r="CO73" s="7">
        <v>1426320</v>
      </c>
      <c r="CP73" s="7"/>
      <c r="CQ73" s="7"/>
      <c r="CR73" s="7"/>
      <c r="CS73" s="7"/>
      <c r="CT73" s="7"/>
      <c r="CU73" s="7">
        <v>1390970</v>
      </c>
      <c r="CV73" s="7">
        <v>1390970</v>
      </c>
      <c r="CW73" s="7"/>
      <c r="CX73" s="7"/>
      <c r="CY73" s="7"/>
      <c r="CZ73" s="7"/>
      <c r="DA73" s="7">
        <v>2768169</v>
      </c>
      <c r="DB73" s="82"/>
      <c r="DC73" s="7">
        <v>2768169</v>
      </c>
      <c r="DD73" s="7"/>
      <c r="DE73" s="7"/>
      <c r="DF73" s="7"/>
      <c r="DG73" s="7"/>
      <c r="DH73" s="7"/>
      <c r="DI73" s="7">
        <v>2723985</v>
      </c>
      <c r="DJ73" s="7">
        <v>2723985</v>
      </c>
      <c r="DK73" s="7"/>
      <c r="DL73" s="7"/>
      <c r="DM73" s="7"/>
      <c r="DN73" s="7"/>
      <c r="DO73" s="7">
        <v>1228125</v>
      </c>
      <c r="DP73" s="7">
        <v>1228125</v>
      </c>
      <c r="DQ73" s="7"/>
      <c r="DR73" s="7"/>
      <c r="DS73" s="7"/>
      <c r="DT73" s="7"/>
      <c r="DU73" s="7">
        <v>3008309</v>
      </c>
      <c r="DV73" s="7">
        <v>3008309</v>
      </c>
      <c r="DW73" s="7"/>
      <c r="DX73" s="7"/>
      <c r="DY73" s="7"/>
      <c r="DZ73" s="7"/>
      <c r="EA73" s="7"/>
      <c r="EB73" s="7"/>
      <c r="EC73" s="7">
        <v>13803549</v>
      </c>
      <c r="ED73" s="7">
        <v>13803549</v>
      </c>
      <c r="EE73" s="7"/>
      <c r="EF73" s="7"/>
      <c r="EG73" s="7"/>
      <c r="EH73" s="7"/>
      <c r="EI73" s="7"/>
      <c r="EJ73" s="7"/>
      <c r="EK73" s="7"/>
      <c r="EL73" s="7"/>
      <c r="EM73" s="7"/>
    </row>
    <row r="74" spans="1:143" s="21" customFormat="1" ht="31.5">
      <c r="A74" s="3"/>
      <c r="B74" s="6" t="s">
        <v>18</v>
      </c>
      <c r="C74" s="7">
        <v>599207916</v>
      </c>
      <c r="D74" s="7"/>
      <c r="E74" s="7">
        <v>599207916</v>
      </c>
      <c r="F74" s="7"/>
      <c r="G74" s="7"/>
      <c r="H74" s="7"/>
      <c r="I74" s="114">
        <f t="shared" si="25"/>
        <v>599207916</v>
      </c>
      <c r="J74" s="114">
        <f t="shared" si="24"/>
        <v>0</v>
      </c>
      <c r="K74" s="7">
        <v>203228583</v>
      </c>
      <c r="L74" s="7"/>
      <c r="M74" s="7">
        <v>59948054</v>
      </c>
      <c r="N74" s="7"/>
      <c r="O74" s="7">
        <v>22194080</v>
      </c>
      <c r="P74" s="7"/>
      <c r="Q74" s="7"/>
      <c r="R74" s="7">
        <v>17762605</v>
      </c>
      <c r="S74" s="7">
        <v>17762605</v>
      </c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>
        <v>22912352</v>
      </c>
      <c r="AG74" s="7">
        <v>22912352</v>
      </c>
      <c r="AH74" s="7"/>
      <c r="AI74" s="7"/>
      <c r="AJ74" s="7"/>
      <c r="AK74" s="7"/>
      <c r="AL74" s="7"/>
      <c r="AM74" s="7"/>
      <c r="AN74" s="7">
        <v>30307488</v>
      </c>
      <c r="AO74" s="7">
        <v>30307488</v>
      </c>
      <c r="AP74" s="7"/>
      <c r="AQ74" s="7"/>
      <c r="AR74" s="7"/>
      <c r="AS74" s="7"/>
      <c r="AT74" s="7"/>
      <c r="AU74" s="7"/>
      <c r="AV74" s="7"/>
      <c r="AW74" s="7">
        <v>25506837</v>
      </c>
      <c r="AX74" s="7">
        <v>25506837</v>
      </c>
      <c r="AY74" s="7"/>
      <c r="AZ74" s="7"/>
      <c r="BA74" s="7"/>
      <c r="BB74" s="7"/>
      <c r="BC74" s="7"/>
      <c r="BD74" s="7"/>
      <c r="BE74" s="7">
        <v>10711347</v>
      </c>
      <c r="BF74" s="7">
        <v>10711347</v>
      </c>
      <c r="BG74" s="7"/>
      <c r="BH74" s="7"/>
      <c r="BI74" s="7"/>
      <c r="BJ74" s="7"/>
      <c r="BK74" s="7">
        <v>15516650</v>
      </c>
      <c r="BL74" s="7">
        <v>15516650</v>
      </c>
      <c r="BM74" s="7"/>
      <c r="BN74" s="7"/>
      <c r="BO74" s="7"/>
      <c r="BP74" s="7"/>
      <c r="BQ74" s="7"/>
      <c r="BR74" s="7"/>
      <c r="BS74" s="7">
        <v>6646352</v>
      </c>
      <c r="BT74" s="7">
        <v>6646352</v>
      </c>
      <c r="BU74" s="7"/>
      <c r="BV74" s="7"/>
      <c r="BW74" s="7"/>
      <c r="BX74" s="7"/>
      <c r="BY74" s="7">
        <v>17042597</v>
      </c>
      <c r="BZ74" s="7">
        <v>17042597</v>
      </c>
      <c r="CA74" s="7"/>
      <c r="CB74" s="7"/>
      <c r="CC74" s="7"/>
      <c r="CD74" s="7"/>
      <c r="CE74" s="7"/>
      <c r="CF74" s="7"/>
      <c r="CG74" s="7">
        <v>28796383</v>
      </c>
      <c r="CH74" s="7">
        <v>28796383</v>
      </c>
      <c r="CI74" s="7"/>
      <c r="CJ74" s="7"/>
      <c r="CK74" s="7"/>
      <c r="CL74" s="7"/>
      <c r="CM74" s="7"/>
      <c r="CN74" s="7">
        <v>28650010</v>
      </c>
      <c r="CO74" s="7">
        <v>28650010</v>
      </c>
      <c r="CP74" s="7"/>
      <c r="CQ74" s="7"/>
      <c r="CR74" s="7"/>
      <c r="CS74" s="7"/>
      <c r="CT74" s="7"/>
      <c r="CU74" s="7">
        <v>6161400</v>
      </c>
      <c r="CV74" s="7">
        <v>6161400</v>
      </c>
      <c r="CW74" s="7"/>
      <c r="CX74" s="7"/>
      <c r="CY74" s="7"/>
      <c r="CZ74" s="7"/>
      <c r="DA74" s="7">
        <v>10931721</v>
      </c>
      <c r="DB74" s="82"/>
      <c r="DC74" s="7">
        <v>10931721</v>
      </c>
      <c r="DD74" s="7"/>
      <c r="DE74" s="7"/>
      <c r="DF74" s="7"/>
      <c r="DG74" s="7"/>
      <c r="DH74" s="7"/>
      <c r="DI74" s="7">
        <v>16448875</v>
      </c>
      <c r="DJ74" s="7">
        <v>16448875</v>
      </c>
      <c r="DK74" s="7"/>
      <c r="DL74" s="7"/>
      <c r="DM74" s="7"/>
      <c r="DN74" s="7"/>
      <c r="DO74" s="7">
        <v>10379481</v>
      </c>
      <c r="DP74" s="7">
        <v>10379481</v>
      </c>
      <c r="DQ74" s="7"/>
      <c r="DR74" s="7"/>
      <c r="DS74" s="7"/>
      <c r="DT74" s="7"/>
      <c r="DU74" s="7">
        <v>38155661</v>
      </c>
      <c r="DV74" s="7">
        <v>38155661</v>
      </c>
      <c r="DW74" s="7"/>
      <c r="DX74" s="7"/>
      <c r="DY74" s="7"/>
      <c r="DZ74" s="7"/>
      <c r="EA74" s="7"/>
      <c r="EB74" s="7"/>
      <c r="EC74" s="7">
        <v>27907440</v>
      </c>
      <c r="ED74" s="7">
        <v>27907440</v>
      </c>
      <c r="EE74" s="7"/>
      <c r="EF74" s="7"/>
      <c r="EG74" s="7"/>
      <c r="EH74" s="7"/>
      <c r="EI74" s="7"/>
      <c r="EJ74" s="7"/>
      <c r="EK74" s="7"/>
      <c r="EL74" s="7"/>
      <c r="EM74" s="7"/>
    </row>
    <row r="75" spans="1:143" s="21" customFormat="1" ht="47.25">
      <c r="A75" s="3"/>
      <c r="B75" s="6" t="s">
        <v>21</v>
      </c>
      <c r="C75" s="7">
        <v>96115466</v>
      </c>
      <c r="D75" s="7"/>
      <c r="E75" s="7">
        <v>96115466</v>
      </c>
      <c r="F75" s="7"/>
      <c r="G75" s="7"/>
      <c r="H75" s="7"/>
      <c r="I75" s="114">
        <f t="shared" si="25"/>
        <v>96115466</v>
      </c>
      <c r="J75" s="114">
        <f t="shared" si="24"/>
        <v>0</v>
      </c>
      <c r="K75" s="7">
        <v>27463744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>
        <v>24531527</v>
      </c>
      <c r="BZ75" s="7">
        <v>24531527</v>
      </c>
      <c r="CA75" s="7"/>
      <c r="CB75" s="7"/>
      <c r="CC75" s="7"/>
      <c r="CD75" s="7"/>
      <c r="CE75" s="7"/>
      <c r="CF75" s="7"/>
      <c r="CG75" s="7">
        <v>23463806</v>
      </c>
      <c r="CH75" s="7">
        <v>23463806</v>
      </c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82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>
        <v>20656389</v>
      </c>
      <c r="DP75" s="7">
        <v>20656389</v>
      </c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</row>
    <row r="76" spans="1:143" s="21" customFormat="1" ht="15.75">
      <c r="A76" s="3"/>
      <c r="B76" s="6" t="s">
        <v>22</v>
      </c>
      <c r="C76" s="7">
        <v>101388670</v>
      </c>
      <c r="D76" s="7"/>
      <c r="E76" s="7">
        <v>101388670</v>
      </c>
      <c r="F76" s="7"/>
      <c r="G76" s="7"/>
      <c r="H76" s="7"/>
      <c r="I76" s="114">
        <f t="shared" si="25"/>
        <v>101388670</v>
      </c>
      <c r="J76" s="114">
        <f t="shared" si="24"/>
        <v>0</v>
      </c>
      <c r="K76" s="7">
        <v>45653364</v>
      </c>
      <c r="L76" s="7"/>
      <c r="M76" s="7">
        <v>19375146</v>
      </c>
      <c r="N76" s="7"/>
      <c r="O76" s="7">
        <v>3602378</v>
      </c>
      <c r="P76" s="7"/>
      <c r="Q76" s="7"/>
      <c r="R76" s="7">
        <v>1859479</v>
      </c>
      <c r="S76" s="7">
        <v>1859479</v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>
        <v>4093568</v>
      </c>
      <c r="AG76" s="7">
        <v>4093568</v>
      </c>
      <c r="AH76" s="7"/>
      <c r="AI76" s="7"/>
      <c r="AJ76" s="7"/>
      <c r="AK76" s="7"/>
      <c r="AL76" s="7"/>
      <c r="AM76" s="7"/>
      <c r="AN76" s="7">
        <v>3182404</v>
      </c>
      <c r="AO76" s="7">
        <v>3182404</v>
      </c>
      <c r="AP76" s="7"/>
      <c r="AQ76" s="7"/>
      <c r="AR76" s="7"/>
      <c r="AS76" s="7"/>
      <c r="AT76" s="7"/>
      <c r="AU76" s="7"/>
      <c r="AV76" s="7"/>
      <c r="AW76" s="7">
        <v>3590755</v>
      </c>
      <c r="AX76" s="7">
        <v>3590755</v>
      </c>
      <c r="AY76" s="7"/>
      <c r="AZ76" s="7"/>
      <c r="BA76" s="7"/>
      <c r="BB76" s="7"/>
      <c r="BC76" s="7"/>
      <c r="BD76" s="7"/>
      <c r="BE76" s="7">
        <v>569869</v>
      </c>
      <c r="BF76" s="7">
        <v>569869</v>
      </c>
      <c r="BG76" s="7"/>
      <c r="BH76" s="7"/>
      <c r="BI76" s="7"/>
      <c r="BJ76" s="7"/>
      <c r="BK76" s="7">
        <v>431135</v>
      </c>
      <c r="BL76" s="7">
        <v>431135</v>
      </c>
      <c r="BM76" s="7"/>
      <c r="BN76" s="7"/>
      <c r="BO76" s="7"/>
      <c r="BP76" s="7"/>
      <c r="BQ76" s="7"/>
      <c r="BR76" s="7"/>
      <c r="BS76" s="7">
        <v>401265</v>
      </c>
      <c r="BT76" s="7">
        <v>401265</v>
      </c>
      <c r="BU76" s="7"/>
      <c r="BV76" s="7"/>
      <c r="BW76" s="7"/>
      <c r="BX76" s="7"/>
      <c r="BY76" s="7">
        <v>1936516</v>
      </c>
      <c r="BZ76" s="7">
        <v>1936516</v>
      </c>
      <c r="CA76" s="7"/>
      <c r="CB76" s="7"/>
      <c r="CC76" s="7"/>
      <c r="CD76" s="7"/>
      <c r="CE76" s="7"/>
      <c r="CF76" s="7"/>
      <c r="CG76" s="7">
        <v>3500763</v>
      </c>
      <c r="CH76" s="7">
        <v>3500763</v>
      </c>
      <c r="CI76" s="7"/>
      <c r="CJ76" s="7"/>
      <c r="CK76" s="7"/>
      <c r="CL76" s="7"/>
      <c r="CM76" s="7"/>
      <c r="CN76" s="7">
        <v>2122936</v>
      </c>
      <c r="CO76" s="7">
        <v>2122936</v>
      </c>
      <c r="CP76" s="7"/>
      <c r="CQ76" s="7"/>
      <c r="CR76" s="7"/>
      <c r="CS76" s="7"/>
      <c r="CT76" s="7"/>
      <c r="CU76" s="7">
        <v>726188</v>
      </c>
      <c r="CV76" s="7">
        <v>726188</v>
      </c>
      <c r="CW76" s="7"/>
      <c r="CX76" s="7"/>
      <c r="CY76" s="7"/>
      <c r="CZ76" s="7"/>
      <c r="DA76" s="7">
        <v>769800</v>
      </c>
      <c r="DB76" s="82"/>
      <c r="DC76" s="7">
        <v>769800</v>
      </c>
      <c r="DD76" s="7"/>
      <c r="DE76" s="7"/>
      <c r="DF76" s="7"/>
      <c r="DG76" s="7"/>
      <c r="DH76" s="7"/>
      <c r="DI76" s="7">
        <v>2444608</v>
      </c>
      <c r="DJ76" s="7">
        <v>2444608</v>
      </c>
      <c r="DK76" s="7"/>
      <c r="DL76" s="7"/>
      <c r="DM76" s="7"/>
      <c r="DN76" s="7"/>
      <c r="DO76" s="7">
        <v>803932</v>
      </c>
      <c r="DP76" s="7">
        <v>803932</v>
      </c>
      <c r="DQ76" s="7"/>
      <c r="DR76" s="7"/>
      <c r="DS76" s="7"/>
      <c r="DT76" s="7"/>
      <c r="DU76" s="7">
        <v>2083010</v>
      </c>
      <c r="DV76" s="7">
        <v>2083010</v>
      </c>
      <c r="DW76" s="7"/>
      <c r="DX76" s="7"/>
      <c r="DY76" s="7"/>
      <c r="DZ76" s="7"/>
      <c r="EA76" s="7"/>
      <c r="EB76" s="7"/>
      <c r="EC76" s="7">
        <v>4241554</v>
      </c>
      <c r="ED76" s="7">
        <v>4241554</v>
      </c>
      <c r="EE76" s="7"/>
      <c r="EF76" s="7"/>
      <c r="EG76" s="7"/>
      <c r="EH76" s="7"/>
      <c r="EI76" s="7"/>
      <c r="EJ76" s="7"/>
      <c r="EK76" s="7"/>
      <c r="EL76" s="7"/>
      <c r="EM76" s="7"/>
    </row>
    <row r="77" spans="1:143" s="21" customFormat="1" ht="32.25" customHeight="1">
      <c r="A77" s="3"/>
      <c r="B77" s="6" t="s">
        <v>34</v>
      </c>
      <c r="C77" s="7">
        <v>8027113932</v>
      </c>
      <c r="D77" s="7"/>
      <c r="E77" s="7">
        <v>8027113932</v>
      </c>
      <c r="F77" s="7"/>
      <c r="G77" s="7"/>
      <c r="H77" s="7"/>
      <c r="I77" s="114">
        <f t="shared" si="25"/>
        <v>8027113932</v>
      </c>
      <c r="J77" s="114">
        <f t="shared" si="24"/>
        <v>0</v>
      </c>
      <c r="K77" s="7">
        <v>3064113355</v>
      </c>
      <c r="L77" s="7"/>
      <c r="M77" s="7">
        <v>975154774</v>
      </c>
      <c r="N77" s="7"/>
      <c r="O77" s="7">
        <v>380436359</v>
      </c>
      <c r="P77" s="7"/>
      <c r="Q77" s="7"/>
      <c r="R77" s="7">
        <v>291814751</v>
      </c>
      <c r="S77" s="7">
        <v>291814751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>
        <v>468997300</v>
      </c>
      <c r="AG77" s="7">
        <v>468997300</v>
      </c>
      <c r="AH77" s="7"/>
      <c r="AI77" s="7"/>
      <c r="AJ77" s="7"/>
      <c r="AK77" s="7"/>
      <c r="AL77" s="7"/>
      <c r="AM77" s="7"/>
      <c r="AN77" s="7">
        <v>329916405</v>
      </c>
      <c r="AO77" s="7">
        <v>329916405</v>
      </c>
      <c r="AP77" s="7"/>
      <c r="AQ77" s="7"/>
      <c r="AR77" s="7"/>
      <c r="AS77" s="7"/>
      <c r="AT77" s="7"/>
      <c r="AU77" s="7"/>
      <c r="AV77" s="7"/>
      <c r="AW77" s="7">
        <v>390022581</v>
      </c>
      <c r="AX77" s="7">
        <v>390022581</v>
      </c>
      <c r="AY77" s="7"/>
      <c r="AZ77" s="7"/>
      <c r="BA77" s="7"/>
      <c r="BB77" s="7"/>
      <c r="BC77" s="7"/>
      <c r="BD77" s="7"/>
      <c r="BE77" s="7">
        <v>94673949</v>
      </c>
      <c r="BF77" s="7">
        <v>94673949</v>
      </c>
      <c r="BG77" s="7"/>
      <c r="BH77" s="7"/>
      <c r="BI77" s="7"/>
      <c r="BJ77" s="7"/>
      <c r="BK77" s="7">
        <v>142098605</v>
      </c>
      <c r="BL77" s="7">
        <v>142098605</v>
      </c>
      <c r="BM77" s="7"/>
      <c r="BN77" s="7"/>
      <c r="BO77" s="7"/>
      <c r="BP77" s="7"/>
      <c r="BQ77" s="7"/>
      <c r="BR77" s="7"/>
      <c r="BS77" s="7">
        <v>68805565</v>
      </c>
      <c r="BT77" s="7">
        <v>68805565</v>
      </c>
      <c r="BU77" s="7"/>
      <c r="BV77" s="7"/>
      <c r="BW77" s="7"/>
      <c r="BX77" s="7"/>
      <c r="BY77" s="7">
        <v>256349064</v>
      </c>
      <c r="BZ77" s="7">
        <v>256349064</v>
      </c>
      <c r="CA77" s="7"/>
      <c r="CB77" s="7"/>
      <c r="CC77" s="7"/>
      <c r="CD77" s="7"/>
      <c r="CE77" s="7"/>
      <c r="CF77" s="7"/>
      <c r="CG77" s="7">
        <v>228618523</v>
      </c>
      <c r="CH77" s="7">
        <v>228618523</v>
      </c>
      <c r="CI77" s="7"/>
      <c r="CJ77" s="7"/>
      <c r="CK77" s="7"/>
      <c r="CL77" s="7"/>
      <c r="CM77" s="7"/>
      <c r="CN77" s="7">
        <v>95734935</v>
      </c>
      <c r="CO77" s="7">
        <v>95734935</v>
      </c>
      <c r="CP77" s="7"/>
      <c r="CQ77" s="7"/>
      <c r="CR77" s="7"/>
      <c r="CS77" s="7"/>
      <c r="CT77" s="7"/>
      <c r="CU77" s="7">
        <v>74944459</v>
      </c>
      <c r="CV77" s="7">
        <v>74944459</v>
      </c>
      <c r="CW77" s="7"/>
      <c r="CX77" s="7"/>
      <c r="CY77" s="7"/>
      <c r="CZ77" s="7"/>
      <c r="DA77" s="7">
        <v>142533132</v>
      </c>
      <c r="DB77" s="82"/>
      <c r="DC77" s="7">
        <v>142533132</v>
      </c>
      <c r="DD77" s="7"/>
      <c r="DE77" s="7"/>
      <c r="DF77" s="7"/>
      <c r="DG77" s="7"/>
      <c r="DH77" s="7"/>
      <c r="DI77" s="7">
        <v>166954788</v>
      </c>
      <c r="DJ77" s="7">
        <v>166954788</v>
      </c>
      <c r="DK77" s="7"/>
      <c r="DL77" s="7"/>
      <c r="DM77" s="7"/>
      <c r="DN77" s="7"/>
      <c r="DO77" s="7">
        <v>96985250</v>
      </c>
      <c r="DP77" s="7">
        <v>96985250</v>
      </c>
      <c r="DQ77" s="7"/>
      <c r="DR77" s="7"/>
      <c r="DS77" s="7"/>
      <c r="DT77" s="7"/>
      <c r="DU77" s="7">
        <v>115966285</v>
      </c>
      <c r="DV77" s="7">
        <v>115966285</v>
      </c>
      <c r="DW77" s="7"/>
      <c r="DX77" s="7"/>
      <c r="DY77" s="7"/>
      <c r="DZ77" s="7"/>
      <c r="EA77" s="7"/>
      <c r="EB77" s="7"/>
      <c r="EC77" s="7">
        <v>642993852</v>
      </c>
      <c r="ED77" s="7">
        <v>642993852</v>
      </c>
      <c r="EE77" s="7"/>
      <c r="EF77" s="7"/>
      <c r="EG77" s="7"/>
      <c r="EH77" s="7"/>
      <c r="EI77" s="7"/>
      <c r="EJ77" s="7"/>
      <c r="EK77" s="7"/>
      <c r="EL77" s="7"/>
      <c r="EM77" s="7"/>
    </row>
    <row r="78" spans="1:143" s="21" customFormat="1" ht="15.75">
      <c r="A78" s="3"/>
      <c r="B78" s="6" t="s">
        <v>35</v>
      </c>
      <c r="C78" s="7">
        <v>380013190</v>
      </c>
      <c r="D78" s="7"/>
      <c r="E78" s="7">
        <v>380013190</v>
      </c>
      <c r="F78" s="7"/>
      <c r="G78" s="7"/>
      <c r="H78" s="7"/>
      <c r="I78" s="114">
        <f t="shared" si="25"/>
        <v>380013190</v>
      </c>
      <c r="J78" s="114">
        <f t="shared" si="24"/>
        <v>0</v>
      </c>
      <c r="K78" s="7">
        <v>132376970</v>
      </c>
      <c r="L78" s="7"/>
      <c r="M78" s="7">
        <v>51443761</v>
      </c>
      <c r="N78" s="7"/>
      <c r="O78" s="7">
        <v>19601005</v>
      </c>
      <c r="P78" s="7"/>
      <c r="Q78" s="7"/>
      <c r="R78" s="7">
        <v>8873414</v>
      </c>
      <c r="S78" s="7">
        <v>8873414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>
        <v>25753574</v>
      </c>
      <c r="AG78" s="7">
        <v>25753574</v>
      </c>
      <c r="AH78" s="7"/>
      <c r="AI78" s="7"/>
      <c r="AJ78" s="7"/>
      <c r="AK78" s="7"/>
      <c r="AL78" s="7"/>
      <c r="AM78" s="7"/>
      <c r="AN78" s="7">
        <v>22083116</v>
      </c>
      <c r="AO78" s="7">
        <v>22083116</v>
      </c>
      <c r="AP78" s="7"/>
      <c r="AQ78" s="7"/>
      <c r="AR78" s="7"/>
      <c r="AS78" s="7"/>
      <c r="AT78" s="7"/>
      <c r="AU78" s="7"/>
      <c r="AV78" s="7"/>
      <c r="AW78" s="7">
        <v>21255956</v>
      </c>
      <c r="AX78" s="7">
        <v>21255956</v>
      </c>
      <c r="AY78" s="7"/>
      <c r="AZ78" s="7"/>
      <c r="BA78" s="7"/>
      <c r="BB78" s="7"/>
      <c r="BC78" s="7"/>
      <c r="BD78" s="7"/>
      <c r="BE78" s="7">
        <v>4622621</v>
      </c>
      <c r="BF78" s="7">
        <v>4622621</v>
      </c>
      <c r="BG78" s="7"/>
      <c r="BH78" s="7"/>
      <c r="BI78" s="7"/>
      <c r="BJ78" s="7"/>
      <c r="BK78" s="7">
        <v>5686966</v>
      </c>
      <c r="BL78" s="7">
        <v>5686966</v>
      </c>
      <c r="BM78" s="7"/>
      <c r="BN78" s="7"/>
      <c r="BO78" s="7"/>
      <c r="BP78" s="7"/>
      <c r="BQ78" s="7"/>
      <c r="BR78" s="7"/>
      <c r="BS78" s="7">
        <v>3782039</v>
      </c>
      <c r="BT78" s="7">
        <v>3782039</v>
      </c>
      <c r="BU78" s="7"/>
      <c r="BV78" s="7"/>
      <c r="BW78" s="7"/>
      <c r="BX78" s="7"/>
      <c r="BY78" s="7">
        <v>12041690</v>
      </c>
      <c r="BZ78" s="7">
        <v>12041690</v>
      </c>
      <c r="CA78" s="7"/>
      <c r="CB78" s="7"/>
      <c r="CC78" s="7"/>
      <c r="CD78" s="7"/>
      <c r="CE78" s="7"/>
      <c r="CF78" s="7"/>
      <c r="CG78" s="7">
        <v>12000752</v>
      </c>
      <c r="CH78" s="7">
        <v>12000752</v>
      </c>
      <c r="CI78" s="7"/>
      <c r="CJ78" s="7"/>
      <c r="CK78" s="7"/>
      <c r="CL78" s="7"/>
      <c r="CM78" s="7"/>
      <c r="CN78" s="7">
        <v>6903270</v>
      </c>
      <c r="CO78" s="7">
        <v>6903270</v>
      </c>
      <c r="CP78" s="7"/>
      <c r="CQ78" s="7"/>
      <c r="CR78" s="7"/>
      <c r="CS78" s="7"/>
      <c r="CT78" s="7"/>
      <c r="CU78" s="7">
        <v>3696053</v>
      </c>
      <c r="CV78" s="7">
        <v>3696053</v>
      </c>
      <c r="CW78" s="7"/>
      <c r="CX78" s="7"/>
      <c r="CY78" s="7"/>
      <c r="CZ78" s="7"/>
      <c r="DA78" s="7">
        <v>6162359</v>
      </c>
      <c r="DB78" s="82"/>
      <c r="DC78" s="7">
        <v>6162359</v>
      </c>
      <c r="DD78" s="7"/>
      <c r="DE78" s="7"/>
      <c r="DF78" s="7"/>
      <c r="DG78" s="7"/>
      <c r="DH78" s="7"/>
      <c r="DI78" s="7">
        <v>9804005</v>
      </c>
      <c r="DJ78" s="7">
        <v>9804005</v>
      </c>
      <c r="DK78" s="7"/>
      <c r="DL78" s="7"/>
      <c r="DM78" s="7"/>
      <c r="DN78" s="7"/>
      <c r="DO78" s="7">
        <v>5005200</v>
      </c>
      <c r="DP78" s="7">
        <v>5005200</v>
      </c>
      <c r="DQ78" s="7"/>
      <c r="DR78" s="7"/>
      <c r="DS78" s="7"/>
      <c r="DT78" s="7"/>
      <c r="DU78" s="7">
        <v>8147648</v>
      </c>
      <c r="DV78" s="7">
        <v>8147648</v>
      </c>
      <c r="DW78" s="7"/>
      <c r="DX78" s="7"/>
      <c r="DY78" s="7"/>
      <c r="DZ78" s="7"/>
      <c r="EA78" s="7"/>
      <c r="EB78" s="7"/>
      <c r="EC78" s="7">
        <v>20772791</v>
      </c>
      <c r="ED78" s="7">
        <v>20772791</v>
      </c>
      <c r="EE78" s="7"/>
      <c r="EF78" s="7"/>
      <c r="EG78" s="7"/>
      <c r="EH78" s="7"/>
      <c r="EI78" s="7"/>
      <c r="EJ78" s="7"/>
      <c r="EK78" s="7"/>
      <c r="EL78" s="7"/>
      <c r="EM78" s="7"/>
    </row>
    <row r="79" spans="1:143" s="21" customFormat="1" ht="15.75">
      <c r="A79" s="3"/>
      <c r="B79" s="6" t="s">
        <v>36</v>
      </c>
      <c r="C79" s="7">
        <v>73441055</v>
      </c>
      <c r="D79" s="7"/>
      <c r="E79" s="7">
        <v>73441055</v>
      </c>
      <c r="F79" s="7"/>
      <c r="G79" s="7"/>
      <c r="H79" s="7"/>
      <c r="I79" s="114">
        <f t="shared" si="25"/>
        <v>73441055</v>
      </c>
      <c r="J79" s="114">
        <f t="shared" si="24"/>
        <v>0</v>
      </c>
      <c r="K79" s="7">
        <v>33965062</v>
      </c>
      <c r="L79" s="7"/>
      <c r="M79" s="7">
        <v>9652331</v>
      </c>
      <c r="N79" s="7"/>
      <c r="O79" s="7">
        <v>3446610</v>
      </c>
      <c r="P79" s="7"/>
      <c r="Q79" s="7"/>
      <c r="R79" s="7">
        <v>1550063</v>
      </c>
      <c r="S79" s="7">
        <v>1550063</v>
      </c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>
        <v>4467828</v>
      </c>
      <c r="AG79" s="7">
        <v>4467828</v>
      </c>
      <c r="AH79" s="7"/>
      <c r="AI79" s="7"/>
      <c r="AJ79" s="7"/>
      <c r="AK79" s="7"/>
      <c r="AL79" s="7"/>
      <c r="AM79" s="7"/>
      <c r="AN79" s="7">
        <v>2744523</v>
      </c>
      <c r="AO79" s="7">
        <v>2744523</v>
      </c>
      <c r="AP79" s="7"/>
      <c r="AQ79" s="7"/>
      <c r="AR79" s="7"/>
      <c r="AS79" s="7"/>
      <c r="AT79" s="7"/>
      <c r="AU79" s="7"/>
      <c r="AV79" s="7"/>
      <c r="AW79" s="7">
        <v>3957219</v>
      </c>
      <c r="AX79" s="7">
        <v>3957219</v>
      </c>
      <c r="AY79" s="7"/>
      <c r="AZ79" s="7"/>
      <c r="BA79" s="7"/>
      <c r="BB79" s="7"/>
      <c r="BC79" s="7"/>
      <c r="BD79" s="7"/>
      <c r="BE79" s="7">
        <v>459092</v>
      </c>
      <c r="BF79" s="7">
        <v>459092</v>
      </c>
      <c r="BG79" s="7"/>
      <c r="BH79" s="7"/>
      <c r="BI79" s="7"/>
      <c r="BJ79" s="7"/>
      <c r="BK79" s="7">
        <v>1090971</v>
      </c>
      <c r="BL79" s="7">
        <v>1090971</v>
      </c>
      <c r="BM79" s="7"/>
      <c r="BN79" s="7"/>
      <c r="BO79" s="7"/>
      <c r="BP79" s="7"/>
      <c r="BQ79" s="7"/>
      <c r="BR79" s="7"/>
      <c r="BS79" s="7">
        <v>459092</v>
      </c>
      <c r="BT79" s="7">
        <v>459092</v>
      </c>
      <c r="BU79" s="7"/>
      <c r="BV79" s="7"/>
      <c r="BW79" s="7"/>
      <c r="BX79" s="7"/>
      <c r="BY79" s="7">
        <v>2181941</v>
      </c>
      <c r="BZ79" s="7">
        <v>2181941</v>
      </c>
      <c r="CA79" s="7"/>
      <c r="CB79" s="7"/>
      <c r="CC79" s="7"/>
      <c r="CD79" s="7"/>
      <c r="CE79" s="7"/>
      <c r="CF79" s="7"/>
      <c r="CG79" s="7">
        <v>1377276</v>
      </c>
      <c r="CH79" s="7">
        <v>1377276</v>
      </c>
      <c r="CI79" s="7"/>
      <c r="CJ79" s="7"/>
      <c r="CK79" s="7"/>
      <c r="CL79" s="7"/>
      <c r="CM79" s="7"/>
      <c r="CN79" s="7">
        <v>459092</v>
      </c>
      <c r="CO79" s="7">
        <v>459092</v>
      </c>
      <c r="CP79" s="7"/>
      <c r="CQ79" s="7"/>
      <c r="CR79" s="7"/>
      <c r="CS79" s="7"/>
      <c r="CT79" s="7"/>
      <c r="CU79" s="7">
        <v>459092</v>
      </c>
      <c r="CV79" s="7">
        <v>459092</v>
      </c>
      <c r="CW79" s="7"/>
      <c r="CX79" s="7"/>
      <c r="CY79" s="7"/>
      <c r="CZ79" s="7"/>
      <c r="DA79" s="7">
        <v>918184</v>
      </c>
      <c r="DB79" s="82"/>
      <c r="DC79" s="7">
        <v>918184</v>
      </c>
      <c r="DD79" s="7"/>
      <c r="DE79" s="7"/>
      <c r="DF79" s="7"/>
      <c r="DG79" s="7"/>
      <c r="DH79" s="7"/>
      <c r="DI79" s="7">
        <v>918184</v>
      </c>
      <c r="DJ79" s="7">
        <v>918184</v>
      </c>
      <c r="DK79" s="7"/>
      <c r="DL79" s="7"/>
      <c r="DM79" s="7"/>
      <c r="DN79" s="7"/>
      <c r="DO79" s="7">
        <v>459092</v>
      </c>
      <c r="DP79" s="7">
        <v>459092</v>
      </c>
      <c r="DQ79" s="7"/>
      <c r="DR79" s="7"/>
      <c r="DS79" s="7"/>
      <c r="DT79" s="7"/>
      <c r="DU79" s="7">
        <v>918184</v>
      </c>
      <c r="DV79" s="7">
        <v>918184</v>
      </c>
      <c r="DW79" s="7"/>
      <c r="DX79" s="7"/>
      <c r="DY79" s="7"/>
      <c r="DZ79" s="7"/>
      <c r="EA79" s="7"/>
      <c r="EB79" s="7"/>
      <c r="EC79" s="7">
        <v>3957219</v>
      </c>
      <c r="ED79" s="7">
        <v>3957219</v>
      </c>
      <c r="EE79" s="7"/>
      <c r="EF79" s="7"/>
      <c r="EG79" s="7"/>
      <c r="EH79" s="7"/>
      <c r="EI79" s="7"/>
      <c r="EJ79" s="7"/>
      <c r="EK79" s="7"/>
      <c r="EL79" s="7"/>
      <c r="EM79" s="7"/>
    </row>
    <row r="80" spans="1:143" s="21" customFormat="1" ht="31.5">
      <c r="A80" s="3"/>
      <c r="B80" s="6" t="s">
        <v>37</v>
      </c>
      <c r="C80" s="7">
        <v>5730394055</v>
      </c>
      <c r="D80" s="7"/>
      <c r="E80" s="7">
        <v>5730394055</v>
      </c>
      <c r="F80" s="7"/>
      <c r="G80" s="7"/>
      <c r="H80" s="7"/>
      <c r="I80" s="114">
        <f t="shared" si="25"/>
        <v>5730394055</v>
      </c>
      <c r="J80" s="114">
        <f t="shared" si="24"/>
        <v>0</v>
      </c>
      <c r="K80" s="7">
        <v>3242412753</v>
      </c>
      <c r="L80" s="7"/>
      <c r="M80" s="7">
        <v>710685513</v>
      </c>
      <c r="N80" s="7"/>
      <c r="O80" s="7">
        <v>230994897</v>
      </c>
      <c r="P80" s="7"/>
      <c r="Q80" s="7"/>
      <c r="R80" s="7">
        <v>109530194</v>
      </c>
      <c r="S80" s="7">
        <v>109530194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>
        <v>238554070</v>
      </c>
      <c r="AG80" s="7">
        <v>238554070</v>
      </c>
      <c r="AH80" s="7"/>
      <c r="AI80" s="7"/>
      <c r="AJ80" s="7"/>
      <c r="AK80" s="7"/>
      <c r="AL80" s="7"/>
      <c r="AM80" s="7"/>
      <c r="AN80" s="7">
        <v>184641747</v>
      </c>
      <c r="AO80" s="7">
        <v>184641747</v>
      </c>
      <c r="AP80" s="7"/>
      <c r="AQ80" s="7"/>
      <c r="AR80" s="7"/>
      <c r="AS80" s="7"/>
      <c r="AT80" s="7"/>
      <c r="AU80" s="7"/>
      <c r="AV80" s="7"/>
      <c r="AW80" s="7">
        <v>233573695</v>
      </c>
      <c r="AX80" s="7">
        <v>233573695</v>
      </c>
      <c r="AY80" s="7"/>
      <c r="AZ80" s="7"/>
      <c r="BA80" s="7"/>
      <c r="BB80" s="7"/>
      <c r="BC80" s="7"/>
      <c r="BD80" s="7"/>
      <c r="BE80" s="7">
        <v>28553799</v>
      </c>
      <c r="BF80" s="7">
        <v>28553799</v>
      </c>
      <c r="BG80" s="7"/>
      <c r="BH80" s="7"/>
      <c r="BI80" s="7"/>
      <c r="BJ80" s="7"/>
      <c r="BK80" s="7">
        <v>29890002</v>
      </c>
      <c r="BL80" s="7">
        <v>29890002</v>
      </c>
      <c r="BM80" s="7"/>
      <c r="BN80" s="7"/>
      <c r="BO80" s="7"/>
      <c r="BP80" s="7"/>
      <c r="BQ80" s="7"/>
      <c r="BR80" s="7"/>
      <c r="BS80" s="7">
        <v>19556432</v>
      </c>
      <c r="BT80" s="7">
        <v>19556432</v>
      </c>
      <c r="BU80" s="7"/>
      <c r="BV80" s="7"/>
      <c r="BW80" s="7"/>
      <c r="BX80" s="7"/>
      <c r="BY80" s="7">
        <v>111645776</v>
      </c>
      <c r="BZ80" s="7">
        <v>111645776</v>
      </c>
      <c r="CA80" s="7"/>
      <c r="CB80" s="7"/>
      <c r="CC80" s="7"/>
      <c r="CD80" s="7"/>
      <c r="CE80" s="7"/>
      <c r="CF80" s="7"/>
      <c r="CG80" s="7">
        <v>98119330</v>
      </c>
      <c r="CH80" s="7">
        <v>98119330</v>
      </c>
      <c r="CI80" s="7"/>
      <c r="CJ80" s="7"/>
      <c r="CK80" s="7"/>
      <c r="CL80" s="7"/>
      <c r="CM80" s="7"/>
      <c r="CN80" s="7">
        <v>32532384</v>
      </c>
      <c r="CO80" s="7">
        <v>32532384</v>
      </c>
      <c r="CP80" s="7"/>
      <c r="CQ80" s="7"/>
      <c r="CR80" s="7"/>
      <c r="CS80" s="7"/>
      <c r="CT80" s="7"/>
      <c r="CU80" s="7">
        <v>44134204</v>
      </c>
      <c r="CV80" s="7">
        <v>44134204</v>
      </c>
      <c r="CW80" s="7"/>
      <c r="CX80" s="7"/>
      <c r="CY80" s="7"/>
      <c r="CZ80" s="7"/>
      <c r="DA80" s="7">
        <v>56021418</v>
      </c>
      <c r="DB80" s="82"/>
      <c r="DC80" s="7">
        <v>56021418</v>
      </c>
      <c r="DD80" s="7"/>
      <c r="DE80" s="7"/>
      <c r="DF80" s="7"/>
      <c r="DG80" s="7"/>
      <c r="DH80" s="7"/>
      <c r="DI80" s="7">
        <v>66922992</v>
      </c>
      <c r="DJ80" s="7">
        <v>66922992</v>
      </c>
      <c r="DK80" s="7"/>
      <c r="DL80" s="7"/>
      <c r="DM80" s="7"/>
      <c r="DN80" s="7"/>
      <c r="DO80" s="7">
        <v>27642266</v>
      </c>
      <c r="DP80" s="7">
        <v>27642266</v>
      </c>
      <c r="DQ80" s="7"/>
      <c r="DR80" s="7"/>
      <c r="DS80" s="7"/>
      <c r="DT80" s="7"/>
      <c r="DU80" s="7">
        <v>39627344</v>
      </c>
      <c r="DV80" s="7">
        <v>39627344</v>
      </c>
      <c r="DW80" s="7"/>
      <c r="DX80" s="7"/>
      <c r="DY80" s="7"/>
      <c r="DZ80" s="7"/>
      <c r="EA80" s="7"/>
      <c r="EB80" s="7"/>
      <c r="EC80" s="7">
        <v>225355239</v>
      </c>
      <c r="ED80" s="7">
        <v>225355239</v>
      </c>
      <c r="EE80" s="7"/>
      <c r="EF80" s="7"/>
      <c r="EG80" s="7"/>
      <c r="EH80" s="7"/>
      <c r="EI80" s="7"/>
      <c r="EJ80" s="7"/>
      <c r="EK80" s="7"/>
      <c r="EL80" s="7"/>
      <c r="EM80" s="7"/>
    </row>
    <row r="81" spans="1:143" s="21" customFormat="1" ht="47.25">
      <c r="A81" s="3"/>
      <c r="B81" s="6" t="s">
        <v>38</v>
      </c>
      <c r="C81" s="7">
        <v>26047400</v>
      </c>
      <c r="D81" s="7"/>
      <c r="E81" s="7">
        <v>26047400</v>
      </c>
      <c r="F81" s="7"/>
      <c r="G81" s="7"/>
      <c r="H81" s="7"/>
      <c r="I81" s="114">
        <f t="shared" si="25"/>
        <v>26047400</v>
      </c>
      <c r="J81" s="114">
        <f t="shared" si="24"/>
        <v>0</v>
      </c>
      <c r="K81" s="7">
        <v>13523396</v>
      </c>
      <c r="L81" s="7"/>
      <c r="M81" s="7">
        <v>4120745</v>
      </c>
      <c r="N81" s="7"/>
      <c r="O81" s="7">
        <v>1121208</v>
      </c>
      <c r="P81" s="7"/>
      <c r="Q81" s="7"/>
      <c r="R81" s="7">
        <v>537888</v>
      </c>
      <c r="S81" s="7">
        <v>537888</v>
      </c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>
        <v>1198820</v>
      </c>
      <c r="AG81" s="7">
        <v>1198820</v>
      </c>
      <c r="AH81" s="7"/>
      <c r="AI81" s="7"/>
      <c r="AJ81" s="7"/>
      <c r="AK81" s="7"/>
      <c r="AL81" s="7"/>
      <c r="AM81" s="7"/>
      <c r="AN81" s="7">
        <v>1150083</v>
      </c>
      <c r="AO81" s="7">
        <v>1150083</v>
      </c>
      <c r="AP81" s="7"/>
      <c r="AQ81" s="7"/>
      <c r="AR81" s="7"/>
      <c r="AS81" s="7"/>
      <c r="AT81" s="7"/>
      <c r="AU81" s="7"/>
      <c r="AV81" s="7"/>
      <c r="AW81" s="7">
        <v>1486243</v>
      </c>
      <c r="AX81" s="7">
        <v>1486243</v>
      </c>
      <c r="AY81" s="7"/>
      <c r="AZ81" s="7"/>
      <c r="BA81" s="7"/>
      <c r="BB81" s="7"/>
      <c r="BC81" s="7"/>
      <c r="BD81" s="7"/>
      <c r="BE81" s="7">
        <v>122253</v>
      </c>
      <c r="BF81" s="7">
        <v>122253</v>
      </c>
      <c r="BG81" s="7"/>
      <c r="BH81" s="7"/>
      <c r="BI81" s="7"/>
      <c r="BJ81" s="7"/>
      <c r="BK81" s="7">
        <v>494000</v>
      </c>
      <c r="BL81" s="7">
        <v>494000</v>
      </c>
      <c r="BM81" s="7"/>
      <c r="BN81" s="7"/>
      <c r="BO81" s="7"/>
      <c r="BP81" s="7"/>
      <c r="BQ81" s="7"/>
      <c r="BR81" s="7"/>
      <c r="BS81" s="7">
        <v>47319</v>
      </c>
      <c r="BT81" s="7">
        <v>47319</v>
      </c>
      <c r="BU81" s="7"/>
      <c r="BV81" s="7"/>
      <c r="BW81" s="7"/>
      <c r="BX81" s="7"/>
      <c r="BY81" s="7">
        <v>188681</v>
      </c>
      <c r="BZ81" s="7">
        <v>188681</v>
      </c>
      <c r="CA81" s="7"/>
      <c r="CB81" s="7"/>
      <c r="CC81" s="7"/>
      <c r="CD81" s="7"/>
      <c r="CE81" s="7"/>
      <c r="CF81" s="7"/>
      <c r="CG81" s="7">
        <v>214197</v>
      </c>
      <c r="CH81" s="7">
        <v>214197</v>
      </c>
      <c r="CI81" s="7"/>
      <c r="CJ81" s="7"/>
      <c r="CK81" s="7"/>
      <c r="CL81" s="7"/>
      <c r="CM81" s="7"/>
      <c r="CN81" s="7">
        <v>141602</v>
      </c>
      <c r="CO81" s="7">
        <v>141602</v>
      </c>
      <c r="CP81" s="7"/>
      <c r="CQ81" s="7"/>
      <c r="CR81" s="7"/>
      <c r="CS81" s="7"/>
      <c r="CT81" s="7"/>
      <c r="CU81" s="7">
        <v>26244</v>
      </c>
      <c r="CV81" s="7">
        <v>26244</v>
      </c>
      <c r="CW81" s="7"/>
      <c r="CX81" s="7"/>
      <c r="CY81" s="7"/>
      <c r="CZ81" s="7"/>
      <c r="DA81" s="7">
        <v>434690</v>
      </c>
      <c r="DB81" s="82"/>
      <c r="DC81" s="7">
        <v>434690</v>
      </c>
      <c r="DD81" s="7"/>
      <c r="DE81" s="7"/>
      <c r="DF81" s="7"/>
      <c r="DG81" s="7"/>
      <c r="DH81" s="7"/>
      <c r="DI81" s="7">
        <v>222996</v>
      </c>
      <c r="DJ81" s="7">
        <v>222996</v>
      </c>
      <c r="DK81" s="7"/>
      <c r="DL81" s="7"/>
      <c r="DM81" s="7"/>
      <c r="DN81" s="7"/>
      <c r="DO81" s="7">
        <v>103150</v>
      </c>
      <c r="DP81" s="7">
        <v>103150</v>
      </c>
      <c r="DQ81" s="7"/>
      <c r="DR81" s="7"/>
      <c r="DS81" s="7"/>
      <c r="DT81" s="7"/>
      <c r="DU81" s="7">
        <v>127073</v>
      </c>
      <c r="DV81" s="7">
        <v>127073</v>
      </c>
      <c r="DW81" s="7"/>
      <c r="DX81" s="7"/>
      <c r="DY81" s="7"/>
      <c r="DZ81" s="7"/>
      <c r="EA81" s="7"/>
      <c r="EB81" s="7"/>
      <c r="EC81" s="7">
        <v>786812</v>
      </c>
      <c r="ED81" s="7">
        <v>786812</v>
      </c>
      <c r="EE81" s="7"/>
      <c r="EF81" s="7"/>
      <c r="EG81" s="7"/>
      <c r="EH81" s="7"/>
      <c r="EI81" s="7"/>
      <c r="EJ81" s="7"/>
      <c r="EK81" s="7"/>
      <c r="EL81" s="7"/>
      <c r="EM81" s="7"/>
    </row>
    <row r="82" spans="1:143" s="21" customFormat="1" ht="47.25">
      <c r="A82" s="3"/>
      <c r="B82" s="6" t="s">
        <v>39</v>
      </c>
      <c r="C82" s="7">
        <v>126212400</v>
      </c>
      <c r="D82" s="7"/>
      <c r="E82" s="7">
        <v>126212400</v>
      </c>
      <c r="F82" s="7"/>
      <c r="G82" s="7"/>
      <c r="H82" s="7"/>
      <c r="I82" s="114">
        <f t="shared" si="25"/>
        <v>126212400</v>
      </c>
      <c r="J82" s="114">
        <f t="shared" si="24"/>
        <v>0</v>
      </c>
      <c r="K82" s="7">
        <v>50505664</v>
      </c>
      <c r="L82" s="7"/>
      <c r="M82" s="7">
        <v>30079576</v>
      </c>
      <c r="N82" s="7"/>
      <c r="O82" s="7">
        <v>2848556</v>
      </c>
      <c r="P82" s="7"/>
      <c r="Q82" s="7"/>
      <c r="R82" s="7">
        <v>4535729</v>
      </c>
      <c r="S82" s="7">
        <v>4535729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>
        <v>7283759</v>
      </c>
      <c r="AG82" s="7">
        <v>7283759</v>
      </c>
      <c r="AH82" s="7"/>
      <c r="AI82" s="7"/>
      <c r="AJ82" s="7"/>
      <c r="AK82" s="7"/>
      <c r="AL82" s="7"/>
      <c r="AM82" s="7"/>
      <c r="AN82" s="7">
        <v>4767273</v>
      </c>
      <c r="AO82" s="7">
        <v>4767273</v>
      </c>
      <c r="AP82" s="7"/>
      <c r="AQ82" s="7"/>
      <c r="AR82" s="7"/>
      <c r="AS82" s="7"/>
      <c r="AT82" s="7"/>
      <c r="AU82" s="7"/>
      <c r="AV82" s="7"/>
      <c r="AW82" s="7">
        <v>5962781</v>
      </c>
      <c r="AX82" s="7">
        <v>5962781</v>
      </c>
      <c r="AY82" s="7"/>
      <c r="AZ82" s="7"/>
      <c r="BA82" s="7"/>
      <c r="BB82" s="7"/>
      <c r="BC82" s="7"/>
      <c r="BD82" s="7"/>
      <c r="BE82" s="7">
        <v>2376257</v>
      </c>
      <c r="BF82" s="7">
        <v>2376257</v>
      </c>
      <c r="BG82" s="7"/>
      <c r="BH82" s="7"/>
      <c r="BI82" s="7"/>
      <c r="BJ82" s="7"/>
      <c r="BK82" s="7">
        <v>1109202</v>
      </c>
      <c r="BL82" s="7">
        <v>1109202</v>
      </c>
      <c r="BM82" s="7"/>
      <c r="BN82" s="7"/>
      <c r="BO82" s="7"/>
      <c r="BP82" s="7"/>
      <c r="BQ82" s="7"/>
      <c r="BR82" s="7"/>
      <c r="BS82" s="7">
        <v>782246</v>
      </c>
      <c r="BT82" s="7">
        <v>782246</v>
      </c>
      <c r="BU82" s="7"/>
      <c r="BV82" s="7"/>
      <c r="BW82" s="7"/>
      <c r="BX82" s="7"/>
      <c r="BY82" s="7">
        <v>2423063</v>
      </c>
      <c r="BZ82" s="7">
        <v>2423063</v>
      </c>
      <c r="CA82" s="7"/>
      <c r="CB82" s="7"/>
      <c r="CC82" s="7"/>
      <c r="CD82" s="7"/>
      <c r="CE82" s="7"/>
      <c r="CF82" s="7"/>
      <c r="CG82" s="7">
        <v>2346738</v>
      </c>
      <c r="CH82" s="7">
        <v>2346738</v>
      </c>
      <c r="CI82" s="7"/>
      <c r="CJ82" s="7"/>
      <c r="CK82" s="7"/>
      <c r="CL82" s="7"/>
      <c r="CM82" s="7"/>
      <c r="CN82" s="7">
        <v>886462</v>
      </c>
      <c r="CO82" s="7">
        <v>886462</v>
      </c>
      <c r="CP82" s="7"/>
      <c r="CQ82" s="7"/>
      <c r="CR82" s="7"/>
      <c r="CS82" s="7"/>
      <c r="CT82" s="7"/>
      <c r="CU82" s="7">
        <v>767487</v>
      </c>
      <c r="CV82" s="7">
        <v>767487</v>
      </c>
      <c r="CW82" s="7"/>
      <c r="CX82" s="7"/>
      <c r="CY82" s="7"/>
      <c r="CZ82" s="7"/>
      <c r="DA82" s="7">
        <v>1239786</v>
      </c>
      <c r="DB82" s="82"/>
      <c r="DC82" s="7">
        <v>1239786</v>
      </c>
      <c r="DD82" s="7"/>
      <c r="DE82" s="7"/>
      <c r="DF82" s="7"/>
      <c r="DG82" s="7"/>
      <c r="DH82" s="7"/>
      <c r="DI82" s="7">
        <v>1594011</v>
      </c>
      <c r="DJ82" s="7">
        <v>1594011</v>
      </c>
      <c r="DK82" s="7"/>
      <c r="DL82" s="7"/>
      <c r="DM82" s="7"/>
      <c r="DN82" s="7"/>
      <c r="DO82" s="7">
        <v>1257096</v>
      </c>
      <c r="DP82" s="7">
        <v>1257096</v>
      </c>
      <c r="DQ82" s="7"/>
      <c r="DR82" s="7"/>
      <c r="DS82" s="7"/>
      <c r="DT82" s="7"/>
      <c r="DU82" s="7">
        <v>502328</v>
      </c>
      <c r="DV82" s="7">
        <v>502328</v>
      </c>
      <c r="DW82" s="7"/>
      <c r="DX82" s="7"/>
      <c r="DY82" s="7"/>
      <c r="DZ82" s="7"/>
      <c r="EA82" s="7"/>
      <c r="EB82" s="7"/>
      <c r="EC82" s="7">
        <v>4944386</v>
      </c>
      <c r="ED82" s="7">
        <v>4944386</v>
      </c>
      <c r="EE82" s="7"/>
      <c r="EF82" s="7"/>
      <c r="EG82" s="7"/>
      <c r="EH82" s="7"/>
      <c r="EI82" s="7"/>
      <c r="EJ82" s="7"/>
      <c r="EK82" s="7"/>
      <c r="EL82" s="7"/>
      <c r="EM82" s="7"/>
    </row>
    <row r="83" spans="1:143" s="21" customFormat="1" ht="31.5">
      <c r="A83" s="3"/>
      <c r="B83" s="6" t="s">
        <v>182</v>
      </c>
      <c r="C83" s="7">
        <v>1016518900</v>
      </c>
      <c r="D83" s="7"/>
      <c r="E83" s="7">
        <v>1016518900</v>
      </c>
      <c r="F83" s="7"/>
      <c r="G83" s="7"/>
      <c r="H83" s="7"/>
      <c r="I83" s="114">
        <f t="shared" si="25"/>
        <v>1016518900</v>
      </c>
      <c r="J83" s="114">
        <f t="shared" si="24"/>
        <v>0</v>
      </c>
      <c r="K83" s="7">
        <v>563549926</v>
      </c>
      <c r="L83" s="7"/>
      <c r="M83" s="7">
        <v>130455000</v>
      </c>
      <c r="N83" s="7"/>
      <c r="O83" s="7">
        <v>36990300</v>
      </c>
      <c r="P83" s="7"/>
      <c r="Q83" s="7"/>
      <c r="R83" s="7">
        <v>12754290</v>
      </c>
      <c r="S83" s="7">
        <v>12754290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>
        <v>54106548</v>
      </c>
      <c r="AG83" s="7">
        <v>54106548</v>
      </c>
      <c r="AH83" s="7"/>
      <c r="AI83" s="7"/>
      <c r="AJ83" s="7"/>
      <c r="AK83" s="7"/>
      <c r="AL83" s="7"/>
      <c r="AM83" s="7"/>
      <c r="AN83" s="7">
        <v>25769151</v>
      </c>
      <c r="AO83" s="7">
        <v>25769151</v>
      </c>
      <c r="AP83" s="7"/>
      <c r="AQ83" s="7"/>
      <c r="AR83" s="7"/>
      <c r="AS83" s="7"/>
      <c r="AT83" s="7"/>
      <c r="AU83" s="7"/>
      <c r="AV83" s="7"/>
      <c r="AW83" s="7">
        <v>38180354</v>
      </c>
      <c r="AX83" s="7">
        <v>38180354</v>
      </c>
      <c r="AY83" s="7"/>
      <c r="AZ83" s="7"/>
      <c r="BA83" s="7"/>
      <c r="BB83" s="7"/>
      <c r="BC83" s="7"/>
      <c r="BD83" s="7"/>
      <c r="BE83" s="7">
        <v>7889258</v>
      </c>
      <c r="BF83" s="7">
        <v>7889258</v>
      </c>
      <c r="BG83" s="7"/>
      <c r="BH83" s="7"/>
      <c r="BI83" s="7"/>
      <c r="BJ83" s="7"/>
      <c r="BK83" s="7">
        <v>10512151</v>
      </c>
      <c r="BL83" s="7">
        <v>10512151</v>
      </c>
      <c r="BM83" s="7"/>
      <c r="BN83" s="7"/>
      <c r="BO83" s="7"/>
      <c r="BP83" s="7"/>
      <c r="BQ83" s="7"/>
      <c r="BR83" s="7"/>
      <c r="BS83" s="7">
        <v>7477372</v>
      </c>
      <c r="BT83" s="7">
        <v>7477372</v>
      </c>
      <c r="BU83" s="7"/>
      <c r="BV83" s="7"/>
      <c r="BW83" s="7"/>
      <c r="BX83" s="7"/>
      <c r="BY83" s="7">
        <v>14249831</v>
      </c>
      <c r="BZ83" s="7">
        <v>14249831</v>
      </c>
      <c r="CA83" s="7"/>
      <c r="CB83" s="7"/>
      <c r="CC83" s="7"/>
      <c r="CD83" s="7"/>
      <c r="CE83" s="7"/>
      <c r="CF83" s="7"/>
      <c r="CG83" s="7">
        <v>15693660</v>
      </c>
      <c r="CH83" s="7">
        <v>15693660</v>
      </c>
      <c r="CI83" s="7"/>
      <c r="CJ83" s="7"/>
      <c r="CK83" s="7"/>
      <c r="CL83" s="7"/>
      <c r="CM83" s="7"/>
      <c r="CN83" s="7">
        <v>8081345</v>
      </c>
      <c r="CO83" s="7">
        <v>8081345</v>
      </c>
      <c r="CP83" s="7"/>
      <c r="CQ83" s="7"/>
      <c r="CR83" s="7"/>
      <c r="CS83" s="7"/>
      <c r="CT83" s="7"/>
      <c r="CU83" s="7">
        <v>5488180</v>
      </c>
      <c r="CV83" s="7">
        <v>5488180</v>
      </c>
      <c r="CW83" s="7"/>
      <c r="CX83" s="7"/>
      <c r="CY83" s="7"/>
      <c r="CZ83" s="7"/>
      <c r="DA83" s="7">
        <v>9699329</v>
      </c>
      <c r="DB83" s="82"/>
      <c r="DC83" s="7">
        <v>9699329</v>
      </c>
      <c r="DD83" s="7"/>
      <c r="DE83" s="7"/>
      <c r="DF83" s="7"/>
      <c r="DG83" s="7"/>
      <c r="DH83" s="7"/>
      <c r="DI83" s="7">
        <v>18108364</v>
      </c>
      <c r="DJ83" s="7">
        <v>18108364</v>
      </c>
      <c r="DK83" s="7"/>
      <c r="DL83" s="7"/>
      <c r="DM83" s="7"/>
      <c r="DN83" s="7"/>
      <c r="DO83" s="7">
        <v>7004290</v>
      </c>
      <c r="DP83" s="7">
        <v>7004290</v>
      </c>
      <c r="DQ83" s="7"/>
      <c r="DR83" s="7"/>
      <c r="DS83" s="7"/>
      <c r="DT83" s="7"/>
      <c r="DU83" s="7">
        <v>7393036</v>
      </c>
      <c r="DV83" s="7">
        <v>7393036</v>
      </c>
      <c r="DW83" s="7"/>
      <c r="DX83" s="7"/>
      <c r="DY83" s="7"/>
      <c r="DZ83" s="7"/>
      <c r="EA83" s="7"/>
      <c r="EB83" s="7"/>
      <c r="EC83" s="7">
        <v>43116515</v>
      </c>
      <c r="ED83" s="7">
        <v>43116515</v>
      </c>
      <c r="EE83" s="7"/>
      <c r="EF83" s="7"/>
      <c r="EG83" s="7"/>
      <c r="EH83" s="7"/>
      <c r="EI83" s="7"/>
      <c r="EJ83" s="7"/>
      <c r="EK83" s="7"/>
      <c r="EL83" s="7"/>
      <c r="EM83" s="7"/>
    </row>
    <row r="84" spans="1:143" s="21" customFormat="1" ht="65.25" customHeight="1">
      <c r="A84" s="3"/>
      <c r="B84" s="6" t="s">
        <v>183</v>
      </c>
      <c r="C84" s="7">
        <v>5078300</v>
      </c>
      <c r="D84" s="7"/>
      <c r="E84" s="7">
        <v>5078300</v>
      </c>
      <c r="F84" s="7"/>
      <c r="G84" s="7"/>
      <c r="H84" s="7"/>
      <c r="I84" s="114">
        <f t="shared" si="25"/>
        <v>5078300</v>
      </c>
      <c r="J84" s="114">
        <f t="shared" si="24"/>
        <v>0</v>
      </c>
      <c r="K84" s="7">
        <v>1408702</v>
      </c>
      <c r="L84" s="7"/>
      <c r="M84" s="7">
        <v>853776</v>
      </c>
      <c r="N84" s="7"/>
      <c r="O84" s="7">
        <v>472039</v>
      </c>
      <c r="P84" s="7"/>
      <c r="Q84" s="7"/>
      <c r="R84" s="7">
        <v>176502</v>
      </c>
      <c r="S84" s="7">
        <v>176502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>
        <v>353004</v>
      </c>
      <c r="AG84" s="7">
        <v>353004</v>
      </c>
      <c r="AH84" s="7"/>
      <c r="AI84" s="7"/>
      <c r="AJ84" s="7"/>
      <c r="AK84" s="7"/>
      <c r="AL84" s="7"/>
      <c r="AM84" s="7"/>
      <c r="AN84" s="7">
        <v>472039</v>
      </c>
      <c r="AO84" s="7">
        <v>472039</v>
      </c>
      <c r="AP84" s="7"/>
      <c r="AQ84" s="7"/>
      <c r="AR84" s="7"/>
      <c r="AS84" s="7"/>
      <c r="AT84" s="7"/>
      <c r="AU84" s="7"/>
      <c r="AV84" s="7"/>
      <c r="AW84" s="7">
        <v>295538</v>
      </c>
      <c r="AX84" s="7">
        <v>295538</v>
      </c>
      <c r="AY84" s="7"/>
      <c r="AZ84" s="7"/>
      <c r="BA84" s="7"/>
      <c r="BB84" s="7"/>
      <c r="BC84" s="7"/>
      <c r="BD84" s="7"/>
      <c r="BE84" s="7">
        <v>28733</v>
      </c>
      <c r="BF84" s="7">
        <v>28733</v>
      </c>
      <c r="BG84" s="7"/>
      <c r="BH84" s="7"/>
      <c r="BI84" s="7"/>
      <c r="BJ84" s="7"/>
      <c r="BK84" s="7">
        <v>28733</v>
      </c>
      <c r="BL84" s="7">
        <v>28733</v>
      </c>
      <c r="BM84" s="7"/>
      <c r="BN84" s="7"/>
      <c r="BO84" s="7"/>
      <c r="BP84" s="7"/>
      <c r="BQ84" s="7"/>
      <c r="BR84" s="7"/>
      <c r="BS84" s="7">
        <v>28733</v>
      </c>
      <c r="BT84" s="7">
        <v>28733</v>
      </c>
      <c r="BU84" s="7"/>
      <c r="BV84" s="7"/>
      <c r="BW84" s="7"/>
      <c r="BX84" s="7"/>
      <c r="BY84" s="7">
        <v>57466</v>
      </c>
      <c r="BZ84" s="7">
        <v>57466</v>
      </c>
      <c r="CA84" s="7"/>
      <c r="CB84" s="7"/>
      <c r="CC84" s="7"/>
      <c r="CD84" s="7"/>
      <c r="CE84" s="7"/>
      <c r="CF84" s="7"/>
      <c r="CG84" s="7">
        <v>86199</v>
      </c>
      <c r="CH84" s="7">
        <v>86199</v>
      </c>
      <c r="CI84" s="7"/>
      <c r="CJ84" s="7"/>
      <c r="CK84" s="7"/>
      <c r="CL84" s="7"/>
      <c r="CM84" s="7"/>
      <c r="CN84" s="7">
        <v>147769</v>
      </c>
      <c r="CO84" s="7">
        <v>147769</v>
      </c>
      <c r="CP84" s="7"/>
      <c r="CQ84" s="7"/>
      <c r="CR84" s="7"/>
      <c r="CS84" s="7"/>
      <c r="CT84" s="7"/>
      <c r="CU84" s="7">
        <v>86199</v>
      </c>
      <c r="CV84" s="7">
        <v>86199</v>
      </c>
      <c r="CW84" s="7"/>
      <c r="CX84" s="7"/>
      <c r="CY84" s="7"/>
      <c r="CZ84" s="7"/>
      <c r="DA84" s="7">
        <v>57466</v>
      </c>
      <c r="DB84" s="82"/>
      <c r="DC84" s="7">
        <v>57466</v>
      </c>
      <c r="DD84" s="7"/>
      <c r="DE84" s="7"/>
      <c r="DF84" s="7"/>
      <c r="DG84" s="7"/>
      <c r="DH84" s="7"/>
      <c r="DI84" s="7">
        <v>86199</v>
      </c>
      <c r="DJ84" s="7">
        <v>86199</v>
      </c>
      <c r="DK84" s="7"/>
      <c r="DL84" s="7"/>
      <c r="DM84" s="7"/>
      <c r="DN84" s="7"/>
      <c r="DO84" s="7">
        <v>86199</v>
      </c>
      <c r="DP84" s="7">
        <v>86199</v>
      </c>
      <c r="DQ84" s="7"/>
      <c r="DR84" s="7"/>
      <c r="DS84" s="7"/>
      <c r="DT84" s="7"/>
      <c r="DU84" s="7">
        <v>57466</v>
      </c>
      <c r="DV84" s="7">
        <v>57466</v>
      </c>
      <c r="DW84" s="7"/>
      <c r="DX84" s="7"/>
      <c r="DY84" s="7"/>
      <c r="DZ84" s="7"/>
      <c r="EA84" s="7"/>
      <c r="EB84" s="7"/>
      <c r="EC84" s="7">
        <v>295538</v>
      </c>
      <c r="ED84" s="7">
        <v>295538</v>
      </c>
      <c r="EE84" s="7"/>
      <c r="EF84" s="7"/>
      <c r="EG84" s="7"/>
      <c r="EH84" s="7"/>
      <c r="EI84" s="7"/>
      <c r="EJ84" s="7"/>
      <c r="EK84" s="7"/>
      <c r="EL84" s="7"/>
      <c r="EM84" s="7"/>
    </row>
    <row r="85" spans="1:143" s="21" customFormat="1" ht="96.75" customHeight="1">
      <c r="A85" s="3"/>
      <c r="B85" s="6" t="s">
        <v>184</v>
      </c>
      <c r="C85" s="7">
        <v>348419500</v>
      </c>
      <c r="D85" s="7"/>
      <c r="E85" s="7">
        <v>348419500</v>
      </c>
      <c r="F85" s="7"/>
      <c r="G85" s="7"/>
      <c r="H85" s="7"/>
      <c r="I85" s="114">
        <f t="shared" si="25"/>
        <v>348419500</v>
      </c>
      <c r="J85" s="114">
        <f t="shared" si="24"/>
        <v>0</v>
      </c>
      <c r="K85" s="7">
        <v>144334500</v>
      </c>
      <c r="L85" s="7"/>
      <c r="M85" s="7">
        <v>37150000</v>
      </c>
      <c r="N85" s="7"/>
      <c r="O85" s="7">
        <v>20902000</v>
      </c>
      <c r="P85" s="7"/>
      <c r="Q85" s="7"/>
      <c r="R85" s="7">
        <v>9560000</v>
      </c>
      <c r="S85" s="7">
        <v>9560000</v>
      </c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>
        <v>28344000</v>
      </c>
      <c r="AG85" s="7">
        <v>28344000</v>
      </c>
      <c r="AH85" s="7"/>
      <c r="AI85" s="7"/>
      <c r="AJ85" s="7"/>
      <c r="AK85" s="7"/>
      <c r="AL85" s="7"/>
      <c r="AM85" s="7"/>
      <c r="AN85" s="7">
        <v>15188000</v>
      </c>
      <c r="AO85" s="7">
        <v>15188000</v>
      </c>
      <c r="AP85" s="7"/>
      <c r="AQ85" s="7"/>
      <c r="AR85" s="7"/>
      <c r="AS85" s="7"/>
      <c r="AT85" s="7"/>
      <c r="AU85" s="7"/>
      <c r="AV85" s="7"/>
      <c r="AW85" s="7">
        <v>18211000</v>
      </c>
      <c r="AX85" s="7">
        <v>18211000</v>
      </c>
      <c r="AY85" s="7"/>
      <c r="AZ85" s="7"/>
      <c r="BA85" s="7"/>
      <c r="BB85" s="7"/>
      <c r="BC85" s="7"/>
      <c r="BD85" s="7"/>
      <c r="BE85" s="7">
        <v>5109000</v>
      </c>
      <c r="BF85" s="7">
        <v>5109000</v>
      </c>
      <c r="BG85" s="7"/>
      <c r="BH85" s="7"/>
      <c r="BI85" s="7"/>
      <c r="BJ85" s="7"/>
      <c r="BK85" s="7">
        <v>4700000</v>
      </c>
      <c r="BL85" s="7">
        <v>4700000</v>
      </c>
      <c r="BM85" s="7"/>
      <c r="BN85" s="7"/>
      <c r="BO85" s="7"/>
      <c r="BP85" s="7"/>
      <c r="BQ85" s="7"/>
      <c r="BR85" s="7"/>
      <c r="BS85" s="7">
        <v>1637000</v>
      </c>
      <c r="BT85" s="7">
        <v>1637000</v>
      </c>
      <c r="BU85" s="7"/>
      <c r="BV85" s="7"/>
      <c r="BW85" s="7"/>
      <c r="BX85" s="7"/>
      <c r="BY85" s="7">
        <v>7760000</v>
      </c>
      <c r="BZ85" s="7">
        <v>7760000</v>
      </c>
      <c r="CA85" s="7"/>
      <c r="CB85" s="7"/>
      <c r="CC85" s="7"/>
      <c r="CD85" s="7"/>
      <c r="CE85" s="7"/>
      <c r="CF85" s="7"/>
      <c r="CG85" s="7">
        <v>10415000</v>
      </c>
      <c r="CH85" s="7">
        <v>10415000</v>
      </c>
      <c r="CI85" s="7"/>
      <c r="CJ85" s="7"/>
      <c r="CK85" s="7"/>
      <c r="CL85" s="7"/>
      <c r="CM85" s="7"/>
      <c r="CN85" s="7">
        <v>4496000</v>
      </c>
      <c r="CO85" s="7">
        <v>4496000</v>
      </c>
      <c r="CP85" s="7"/>
      <c r="CQ85" s="7"/>
      <c r="CR85" s="7"/>
      <c r="CS85" s="7"/>
      <c r="CT85" s="7"/>
      <c r="CU85" s="7">
        <v>3270000</v>
      </c>
      <c r="CV85" s="7">
        <v>3270000</v>
      </c>
      <c r="CW85" s="7"/>
      <c r="CX85" s="7"/>
      <c r="CY85" s="7"/>
      <c r="CZ85" s="7"/>
      <c r="DA85" s="7">
        <v>4292000</v>
      </c>
      <c r="DB85" s="82"/>
      <c r="DC85" s="7">
        <v>4292000</v>
      </c>
      <c r="DD85" s="7"/>
      <c r="DE85" s="7"/>
      <c r="DF85" s="7"/>
      <c r="DG85" s="7"/>
      <c r="DH85" s="7"/>
      <c r="DI85" s="7">
        <v>6210000</v>
      </c>
      <c r="DJ85" s="7">
        <v>6210000</v>
      </c>
      <c r="DK85" s="7"/>
      <c r="DL85" s="7"/>
      <c r="DM85" s="7"/>
      <c r="DN85" s="7"/>
      <c r="DO85" s="7">
        <v>4215000</v>
      </c>
      <c r="DP85" s="7">
        <v>4215000</v>
      </c>
      <c r="DQ85" s="7"/>
      <c r="DR85" s="7"/>
      <c r="DS85" s="7"/>
      <c r="DT85" s="7"/>
      <c r="DU85" s="7">
        <v>3480000</v>
      </c>
      <c r="DV85" s="7">
        <v>3480000</v>
      </c>
      <c r="DW85" s="7"/>
      <c r="DX85" s="7"/>
      <c r="DY85" s="7"/>
      <c r="DZ85" s="7"/>
      <c r="EA85" s="7"/>
      <c r="EB85" s="7"/>
      <c r="EC85" s="7">
        <v>19146000</v>
      </c>
      <c r="ED85" s="7">
        <v>19146000</v>
      </c>
      <c r="EE85" s="7"/>
      <c r="EF85" s="7"/>
      <c r="EG85" s="7"/>
      <c r="EH85" s="7"/>
      <c r="EI85" s="7"/>
      <c r="EJ85" s="7"/>
      <c r="EK85" s="7"/>
      <c r="EL85" s="7"/>
      <c r="EM85" s="7"/>
    </row>
    <row r="86" spans="1:143" s="21" customFormat="1" ht="63.75" customHeight="1">
      <c r="A86" s="3"/>
      <c r="B86" s="6" t="s">
        <v>185</v>
      </c>
      <c r="C86" s="7">
        <v>35117200</v>
      </c>
      <c r="D86" s="7"/>
      <c r="E86" s="7">
        <v>35117200</v>
      </c>
      <c r="F86" s="7"/>
      <c r="G86" s="7"/>
      <c r="H86" s="7"/>
      <c r="I86" s="114">
        <f t="shared" si="25"/>
        <v>35117200</v>
      </c>
      <c r="J86" s="114">
        <f t="shared" si="24"/>
        <v>0</v>
      </c>
      <c r="K86" s="7">
        <v>13065200</v>
      </c>
      <c r="L86" s="7"/>
      <c r="M86" s="7">
        <v>4410000</v>
      </c>
      <c r="N86" s="7"/>
      <c r="O86" s="7">
        <v>2269000</v>
      </c>
      <c r="P86" s="7"/>
      <c r="Q86" s="7"/>
      <c r="R86" s="7">
        <v>854000</v>
      </c>
      <c r="S86" s="7">
        <v>854000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>
        <v>3050000</v>
      </c>
      <c r="AG86" s="7">
        <v>3050000</v>
      </c>
      <c r="AH86" s="7"/>
      <c r="AI86" s="7"/>
      <c r="AJ86" s="7"/>
      <c r="AK86" s="7"/>
      <c r="AL86" s="7"/>
      <c r="AM86" s="7"/>
      <c r="AN86" s="7">
        <v>1616000</v>
      </c>
      <c r="AO86" s="7">
        <v>1616000</v>
      </c>
      <c r="AP86" s="7"/>
      <c r="AQ86" s="7"/>
      <c r="AR86" s="7"/>
      <c r="AS86" s="7"/>
      <c r="AT86" s="7"/>
      <c r="AU86" s="7"/>
      <c r="AV86" s="7"/>
      <c r="AW86" s="7">
        <v>1870000</v>
      </c>
      <c r="AX86" s="7">
        <v>1870000</v>
      </c>
      <c r="AY86" s="7"/>
      <c r="AZ86" s="7"/>
      <c r="BA86" s="7"/>
      <c r="BB86" s="7"/>
      <c r="BC86" s="7"/>
      <c r="BD86" s="7"/>
      <c r="BE86" s="7">
        <v>546000</v>
      </c>
      <c r="BF86" s="7">
        <v>546000</v>
      </c>
      <c r="BG86" s="7"/>
      <c r="BH86" s="7"/>
      <c r="BI86" s="7"/>
      <c r="BJ86" s="7"/>
      <c r="BK86" s="7">
        <v>401000</v>
      </c>
      <c r="BL86" s="7">
        <v>401000</v>
      </c>
      <c r="BM86" s="7"/>
      <c r="BN86" s="7"/>
      <c r="BO86" s="7"/>
      <c r="BP86" s="7"/>
      <c r="BQ86" s="7"/>
      <c r="BR86" s="7"/>
      <c r="BS86" s="7">
        <v>183000</v>
      </c>
      <c r="BT86" s="7">
        <v>183000</v>
      </c>
      <c r="BU86" s="7"/>
      <c r="BV86" s="7"/>
      <c r="BW86" s="7"/>
      <c r="BX86" s="7"/>
      <c r="BY86" s="7">
        <v>872000</v>
      </c>
      <c r="BZ86" s="7">
        <v>872000</v>
      </c>
      <c r="CA86" s="7"/>
      <c r="CB86" s="7"/>
      <c r="CC86" s="7"/>
      <c r="CD86" s="7"/>
      <c r="CE86" s="7"/>
      <c r="CF86" s="7"/>
      <c r="CG86" s="7">
        <v>1017000</v>
      </c>
      <c r="CH86" s="7">
        <v>1017000</v>
      </c>
      <c r="CI86" s="7"/>
      <c r="CJ86" s="7"/>
      <c r="CK86" s="7"/>
      <c r="CL86" s="7"/>
      <c r="CM86" s="7"/>
      <c r="CN86" s="7">
        <v>510000</v>
      </c>
      <c r="CO86" s="7">
        <v>510000</v>
      </c>
      <c r="CP86" s="7"/>
      <c r="CQ86" s="7"/>
      <c r="CR86" s="7"/>
      <c r="CS86" s="7"/>
      <c r="CT86" s="7"/>
      <c r="CU86" s="7">
        <v>346000</v>
      </c>
      <c r="CV86" s="7">
        <v>346000</v>
      </c>
      <c r="CW86" s="7"/>
      <c r="CX86" s="7"/>
      <c r="CY86" s="7"/>
      <c r="CZ86" s="7"/>
      <c r="DA86" s="7">
        <v>491000</v>
      </c>
      <c r="DB86" s="82"/>
      <c r="DC86" s="7">
        <v>491000</v>
      </c>
      <c r="DD86" s="7"/>
      <c r="DE86" s="7"/>
      <c r="DF86" s="7"/>
      <c r="DG86" s="7"/>
      <c r="DH86" s="7"/>
      <c r="DI86" s="7">
        <v>854000</v>
      </c>
      <c r="DJ86" s="7">
        <v>854000</v>
      </c>
      <c r="DK86" s="7"/>
      <c r="DL86" s="7"/>
      <c r="DM86" s="7"/>
      <c r="DN86" s="7"/>
      <c r="DO86" s="7">
        <v>419000</v>
      </c>
      <c r="DP86" s="7">
        <v>419000</v>
      </c>
      <c r="DQ86" s="7"/>
      <c r="DR86" s="7"/>
      <c r="DS86" s="7"/>
      <c r="DT86" s="7"/>
      <c r="DU86" s="7">
        <v>401000</v>
      </c>
      <c r="DV86" s="7">
        <v>401000</v>
      </c>
      <c r="DW86" s="7"/>
      <c r="DX86" s="7"/>
      <c r="DY86" s="7"/>
      <c r="DZ86" s="7"/>
      <c r="EA86" s="7"/>
      <c r="EB86" s="7"/>
      <c r="EC86" s="7">
        <v>1943000</v>
      </c>
      <c r="ED86" s="7">
        <v>1943000</v>
      </c>
      <c r="EE86" s="7"/>
      <c r="EF86" s="7"/>
      <c r="EG86" s="7"/>
      <c r="EH86" s="7"/>
      <c r="EI86" s="7"/>
      <c r="EJ86" s="7"/>
      <c r="EK86" s="7"/>
      <c r="EL86" s="7"/>
      <c r="EM86" s="7"/>
    </row>
    <row r="87" spans="1:143" s="21" customFormat="1" ht="31.5">
      <c r="A87" s="3"/>
      <c r="B87" s="6" t="s">
        <v>186</v>
      </c>
      <c r="C87" s="7">
        <v>471801000</v>
      </c>
      <c r="D87" s="7"/>
      <c r="E87" s="7">
        <v>471801000</v>
      </c>
      <c r="F87" s="7"/>
      <c r="G87" s="7"/>
      <c r="H87" s="7"/>
      <c r="I87" s="114">
        <f t="shared" si="25"/>
        <v>471801000</v>
      </c>
      <c r="J87" s="114">
        <f t="shared" si="24"/>
        <v>0</v>
      </c>
      <c r="K87" s="7">
        <v>191095000</v>
      </c>
      <c r="L87" s="7"/>
      <c r="M87" s="7">
        <v>75446000</v>
      </c>
      <c r="N87" s="7"/>
      <c r="O87" s="7">
        <v>9117000</v>
      </c>
      <c r="P87" s="7"/>
      <c r="Q87" s="7"/>
      <c r="R87" s="7">
        <v>2495000</v>
      </c>
      <c r="S87" s="7">
        <v>2495000</v>
      </c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>
        <v>73051000</v>
      </c>
      <c r="AG87" s="7">
        <v>73051000</v>
      </c>
      <c r="AH87" s="7"/>
      <c r="AI87" s="7"/>
      <c r="AJ87" s="7"/>
      <c r="AK87" s="7"/>
      <c r="AL87" s="7"/>
      <c r="AM87" s="7"/>
      <c r="AN87" s="7">
        <v>17627000</v>
      </c>
      <c r="AO87" s="7">
        <v>17627000</v>
      </c>
      <c r="AP87" s="7"/>
      <c r="AQ87" s="7"/>
      <c r="AR87" s="7"/>
      <c r="AS87" s="7"/>
      <c r="AT87" s="7"/>
      <c r="AU87" s="7"/>
      <c r="AV87" s="7"/>
      <c r="AW87" s="7">
        <v>26241000</v>
      </c>
      <c r="AX87" s="7">
        <v>26241000</v>
      </c>
      <c r="AY87" s="7"/>
      <c r="AZ87" s="7"/>
      <c r="BA87" s="7"/>
      <c r="BB87" s="7"/>
      <c r="BC87" s="7"/>
      <c r="BD87" s="7"/>
      <c r="BE87" s="7">
        <v>2329000</v>
      </c>
      <c r="BF87" s="7">
        <v>2329000</v>
      </c>
      <c r="BG87" s="7"/>
      <c r="BH87" s="7"/>
      <c r="BI87" s="7"/>
      <c r="BJ87" s="7"/>
      <c r="BK87" s="7">
        <v>952000</v>
      </c>
      <c r="BL87" s="7">
        <v>952000</v>
      </c>
      <c r="BM87" s="7"/>
      <c r="BN87" s="7"/>
      <c r="BO87" s="7"/>
      <c r="BP87" s="7"/>
      <c r="BQ87" s="7"/>
      <c r="BR87" s="7"/>
      <c r="BS87" s="7">
        <v>10280000</v>
      </c>
      <c r="BT87" s="7">
        <v>10280000</v>
      </c>
      <c r="BU87" s="7"/>
      <c r="BV87" s="7"/>
      <c r="BW87" s="7"/>
      <c r="BX87" s="7"/>
      <c r="BY87" s="7">
        <v>10516000</v>
      </c>
      <c r="BZ87" s="7">
        <v>10516000</v>
      </c>
      <c r="CA87" s="7"/>
      <c r="CB87" s="7"/>
      <c r="CC87" s="7"/>
      <c r="CD87" s="7"/>
      <c r="CE87" s="7"/>
      <c r="CF87" s="7"/>
      <c r="CG87" s="7">
        <v>5885000</v>
      </c>
      <c r="CH87" s="7">
        <v>5885000</v>
      </c>
      <c r="CI87" s="7"/>
      <c r="CJ87" s="7"/>
      <c r="CK87" s="7"/>
      <c r="CL87" s="7"/>
      <c r="CM87" s="7"/>
      <c r="CN87" s="7">
        <v>1358000</v>
      </c>
      <c r="CO87" s="7">
        <v>1358000</v>
      </c>
      <c r="CP87" s="7"/>
      <c r="CQ87" s="7"/>
      <c r="CR87" s="7"/>
      <c r="CS87" s="7"/>
      <c r="CT87" s="7"/>
      <c r="CU87" s="7">
        <v>2808000</v>
      </c>
      <c r="CV87" s="7">
        <v>2808000</v>
      </c>
      <c r="CW87" s="7"/>
      <c r="CX87" s="7"/>
      <c r="CY87" s="7"/>
      <c r="CZ87" s="7"/>
      <c r="DA87" s="7">
        <v>4613000</v>
      </c>
      <c r="DB87" s="82"/>
      <c r="DC87" s="7">
        <v>4613000</v>
      </c>
      <c r="DD87" s="7"/>
      <c r="DE87" s="7"/>
      <c r="DF87" s="7"/>
      <c r="DG87" s="7"/>
      <c r="DH87" s="7"/>
      <c r="DI87" s="7">
        <v>14128000</v>
      </c>
      <c r="DJ87" s="7">
        <v>14128000</v>
      </c>
      <c r="DK87" s="7"/>
      <c r="DL87" s="7"/>
      <c r="DM87" s="7"/>
      <c r="DN87" s="7"/>
      <c r="DO87" s="7">
        <v>6759000</v>
      </c>
      <c r="DP87" s="7">
        <v>6759000</v>
      </c>
      <c r="DQ87" s="7"/>
      <c r="DR87" s="7"/>
      <c r="DS87" s="7"/>
      <c r="DT87" s="7"/>
      <c r="DU87" s="7">
        <v>4212000</v>
      </c>
      <c r="DV87" s="7">
        <v>4212000</v>
      </c>
      <c r="DW87" s="7"/>
      <c r="DX87" s="7"/>
      <c r="DY87" s="7"/>
      <c r="DZ87" s="7"/>
      <c r="EA87" s="7"/>
      <c r="EB87" s="7"/>
      <c r="EC87" s="7">
        <v>12889000</v>
      </c>
      <c r="ED87" s="7">
        <v>12889000</v>
      </c>
      <c r="EE87" s="7"/>
      <c r="EF87" s="7"/>
      <c r="EG87" s="7"/>
      <c r="EH87" s="7"/>
      <c r="EI87" s="7"/>
      <c r="EJ87" s="7"/>
      <c r="EK87" s="7"/>
      <c r="EL87" s="7"/>
      <c r="EM87" s="7"/>
    </row>
    <row r="88" spans="1:143" s="21" customFormat="1" ht="48.75" customHeight="1">
      <c r="A88" s="3"/>
      <c r="B88" s="6" t="s">
        <v>187</v>
      </c>
      <c r="C88" s="7">
        <v>916714500</v>
      </c>
      <c r="D88" s="7"/>
      <c r="E88" s="7">
        <v>916714500</v>
      </c>
      <c r="F88" s="7"/>
      <c r="G88" s="7"/>
      <c r="H88" s="7"/>
      <c r="I88" s="114">
        <f t="shared" si="25"/>
        <v>916714500</v>
      </c>
      <c r="J88" s="114">
        <f t="shared" si="24"/>
        <v>0</v>
      </c>
      <c r="K88" s="7">
        <v>416223000</v>
      </c>
      <c r="L88" s="7"/>
      <c r="M88" s="7">
        <v>170300000</v>
      </c>
      <c r="N88" s="7"/>
      <c r="O88" s="7">
        <v>41113000</v>
      </c>
      <c r="P88" s="7"/>
      <c r="Q88" s="7"/>
      <c r="R88" s="7">
        <v>19005000</v>
      </c>
      <c r="S88" s="7">
        <v>19005000</v>
      </c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>
        <v>42175000</v>
      </c>
      <c r="AG88" s="7">
        <v>42175000</v>
      </c>
      <c r="AH88" s="7"/>
      <c r="AI88" s="7"/>
      <c r="AJ88" s="7"/>
      <c r="AK88" s="7"/>
      <c r="AL88" s="7"/>
      <c r="AM88" s="7"/>
      <c r="AN88" s="7">
        <v>36203000</v>
      </c>
      <c r="AO88" s="7">
        <v>36203000</v>
      </c>
      <c r="AP88" s="7"/>
      <c r="AQ88" s="7"/>
      <c r="AR88" s="7"/>
      <c r="AS88" s="7"/>
      <c r="AT88" s="7"/>
      <c r="AU88" s="7"/>
      <c r="AV88" s="7"/>
      <c r="AW88" s="7">
        <v>39372000</v>
      </c>
      <c r="AX88" s="7">
        <v>39372000</v>
      </c>
      <c r="AY88" s="7"/>
      <c r="AZ88" s="7"/>
      <c r="BA88" s="7"/>
      <c r="BB88" s="7"/>
      <c r="BC88" s="7"/>
      <c r="BD88" s="7"/>
      <c r="BE88" s="7">
        <v>6587000</v>
      </c>
      <c r="BF88" s="7">
        <v>6587000</v>
      </c>
      <c r="BG88" s="7"/>
      <c r="BH88" s="7"/>
      <c r="BI88" s="7"/>
      <c r="BJ88" s="7"/>
      <c r="BK88" s="7">
        <v>7262000</v>
      </c>
      <c r="BL88" s="7">
        <v>7262000</v>
      </c>
      <c r="BM88" s="7"/>
      <c r="BN88" s="7"/>
      <c r="BO88" s="7"/>
      <c r="BP88" s="7"/>
      <c r="BQ88" s="7"/>
      <c r="BR88" s="7"/>
      <c r="BS88" s="7">
        <v>4423000</v>
      </c>
      <c r="BT88" s="7">
        <v>4423000</v>
      </c>
      <c r="BU88" s="7"/>
      <c r="BV88" s="7"/>
      <c r="BW88" s="7"/>
      <c r="BX88" s="7"/>
      <c r="BY88" s="7">
        <v>18808000</v>
      </c>
      <c r="BZ88" s="7">
        <v>18808000</v>
      </c>
      <c r="CA88" s="7"/>
      <c r="CB88" s="7"/>
      <c r="CC88" s="7"/>
      <c r="CD88" s="7"/>
      <c r="CE88" s="7"/>
      <c r="CF88" s="7"/>
      <c r="CG88" s="7">
        <v>17496000</v>
      </c>
      <c r="CH88" s="7">
        <v>17496000</v>
      </c>
      <c r="CI88" s="7"/>
      <c r="CJ88" s="7"/>
      <c r="CK88" s="7"/>
      <c r="CL88" s="7"/>
      <c r="CM88" s="7"/>
      <c r="CN88" s="7">
        <v>7725000</v>
      </c>
      <c r="CO88" s="7">
        <v>7725000</v>
      </c>
      <c r="CP88" s="7"/>
      <c r="CQ88" s="7"/>
      <c r="CR88" s="7"/>
      <c r="CS88" s="7"/>
      <c r="CT88" s="7"/>
      <c r="CU88" s="7">
        <v>7761000</v>
      </c>
      <c r="CV88" s="7">
        <v>7761000</v>
      </c>
      <c r="CW88" s="7"/>
      <c r="CX88" s="7"/>
      <c r="CY88" s="7"/>
      <c r="CZ88" s="7"/>
      <c r="DA88" s="7">
        <v>13322000</v>
      </c>
      <c r="DB88" s="82"/>
      <c r="DC88" s="7">
        <v>13322000</v>
      </c>
      <c r="DD88" s="7"/>
      <c r="DE88" s="7"/>
      <c r="DF88" s="7"/>
      <c r="DG88" s="7"/>
      <c r="DH88" s="7"/>
      <c r="DI88" s="7">
        <v>17280500</v>
      </c>
      <c r="DJ88" s="7">
        <v>17280500</v>
      </c>
      <c r="DK88" s="7"/>
      <c r="DL88" s="7"/>
      <c r="DM88" s="7"/>
      <c r="DN88" s="7"/>
      <c r="DO88" s="7">
        <v>7679000</v>
      </c>
      <c r="DP88" s="7">
        <v>7679000</v>
      </c>
      <c r="DQ88" s="7"/>
      <c r="DR88" s="7"/>
      <c r="DS88" s="7"/>
      <c r="DT88" s="7"/>
      <c r="DU88" s="7">
        <v>11258000</v>
      </c>
      <c r="DV88" s="7">
        <v>11258000</v>
      </c>
      <c r="DW88" s="7"/>
      <c r="DX88" s="7"/>
      <c r="DY88" s="7"/>
      <c r="DZ88" s="7"/>
      <c r="EA88" s="7"/>
      <c r="EB88" s="7"/>
      <c r="EC88" s="7">
        <v>32722000</v>
      </c>
      <c r="ED88" s="7">
        <v>32722000</v>
      </c>
      <c r="EE88" s="7"/>
      <c r="EF88" s="7"/>
      <c r="EG88" s="7"/>
      <c r="EH88" s="7"/>
      <c r="EI88" s="7"/>
      <c r="EJ88" s="7"/>
      <c r="EK88" s="7"/>
      <c r="EL88" s="7"/>
      <c r="EM88" s="7"/>
    </row>
    <row r="89" spans="1:143" s="21" customFormat="1" ht="48" customHeight="1">
      <c r="A89" s="3"/>
      <c r="B89" s="6" t="s">
        <v>188</v>
      </c>
      <c r="C89" s="7">
        <v>1665143499</v>
      </c>
      <c r="D89" s="7"/>
      <c r="E89" s="7">
        <v>1665143499</v>
      </c>
      <c r="F89" s="7"/>
      <c r="G89" s="7"/>
      <c r="H89" s="7"/>
      <c r="I89" s="114">
        <f t="shared" si="25"/>
        <v>1665143499</v>
      </c>
      <c r="J89" s="114">
        <f t="shared" si="24"/>
        <v>0</v>
      </c>
      <c r="K89" s="7">
        <v>755012699</v>
      </c>
      <c r="L89" s="7"/>
      <c r="M89" s="7">
        <v>308823900</v>
      </c>
      <c r="N89" s="7"/>
      <c r="O89" s="7">
        <v>72051100</v>
      </c>
      <c r="P89" s="7"/>
      <c r="Q89" s="7"/>
      <c r="R89" s="7">
        <v>36765000</v>
      </c>
      <c r="S89" s="7">
        <v>36765000</v>
      </c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>
        <v>88549800</v>
      </c>
      <c r="AG89" s="7">
        <v>88549800</v>
      </c>
      <c r="AH89" s="7"/>
      <c r="AI89" s="7"/>
      <c r="AJ89" s="7"/>
      <c r="AK89" s="7"/>
      <c r="AL89" s="7"/>
      <c r="AM89" s="7"/>
      <c r="AN89" s="7">
        <v>50928900</v>
      </c>
      <c r="AO89" s="7">
        <v>50928900</v>
      </c>
      <c r="AP89" s="7"/>
      <c r="AQ89" s="7"/>
      <c r="AR89" s="7"/>
      <c r="AS89" s="7"/>
      <c r="AT89" s="7"/>
      <c r="AU89" s="7"/>
      <c r="AV89" s="7"/>
      <c r="AW89" s="7">
        <v>71088100</v>
      </c>
      <c r="AX89" s="7">
        <v>71088100</v>
      </c>
      <c r="AY89" s="7"/>
      <c r="AZ89" s="7"/>
      <c r="BA89" s="7"/>
      <c r="BB89" s="7"/>
      <c r="BC89" s="7"/>
      <c r="BD89" s="7"/>
      <c r="BE89" s="7">
        <v>18226200</v>
      </c>
      <c r="BF89" s="7">
        <v>18226200</v>
      </c>
      <c r="BG89" s="7"/>
      <c r="BH89" s="7"/>
      <c r="BI89" s="7"/>
      <c r="BJ89" s="7"/>
      <c r="BK89" s="7">
        <v>13867500</v>
      </c>
      <c r="BL89" s="7">
        <v>13867500</v>
      </c>
      <c r="BM89" s="7"/>
      <c r="BN89" s="7"/>
      <c r="BO89" s="7"/>
      <c r="BP89" s="7"/>
      <c r="BQ89" s="7"/>
      <c r="BR89" s="7"/>
      <c r="BS89" s="7">
        <v>12036800</v>
      </c>
      <c r="BT89" s="7">
        <v>12036800</v>
      </c>
      <c r="BU89" s="7"/>
      <c r="BV89" s="7"/>
      <c r="BW89" s="7"/>
      <c r="BX89" s="7"/>
      <c r="BY89" s="7">
        <v>29745000</v>
      </c>
      <c r="BZ89" s="7">
        <v>29745000</v>
      </c>
      <c r="CA89" s="7"/>
      <c r="CB89" s="7"/>
      <c r="CC89" s="7"/>
      <c r="CD89" s="7"/>
      <c r="CE89" s="7"/>
      <c r="CF89" s="7"/>
      <c r="CG89" s="7">
        <v>22599400</v>
      </c>
      <c r="CH89" s="7">
        <v>22599400</v>
      </c>
      <c r="CI89" s="7"/>
      <c r="CJ89" s="7"/>
      <c r="CK89" s="7"/>
      <c r="CL89" s="7"/>
      <c r="CM89" s="7"/>
      <c r="CN89" s="7">
        <v>10091800</v>
      </c>
      <c r="CO89" s="7">
        <v>10091800</v>
      </c>
      <c r="CP89" s="7"/>
      <c r="CQ89" s="7"/>
      <c r="CR89" s="7"/>
      <c r="CS89" s="7"/>
      <c r="CT89" s="7"/>
      <c r="CU89" s="7">
        <v>10400000</v>
      </c>
      <c r="CV89" s="7">
        <v>10400000</v>
      </c>
      <c r="CW89" s="7"/>
      <c r="CX89" s="7"/>
      <c r="CY89" s="7"/>
      <c r="CZ89" s="7"/>
      <c r="DA89" s="7">
        <v>28100000</v>
      </c>
      <c r="DB89" s="82"/>
      <c r="DC89" s="7">
        <v>28100000</v>
      </c>
      <c r="DD89" s="7"/>
      <c r="DE89" s="7"/>
      <c r="DF89" s="7"/>
      <c r="DG89" s="7"/>
      <c r="DH89" s="7"/>
      <c r="DI89" s="7">
        <v>37449500</v>
      </c>
      <c r="DJ89" s="7">
        <v>37449500</v>
      </c>
      <c r="DK89" s="7"/>
      <c r="DL89" s="7"/>
      <c r="DM89" s="7"/>
      <c r="DN89" s="7"/>
      <c r="DO89" s="7">
        <v>15070000</v>
      </c>
      <c r="DP89" s="7">
        <v>15070000</v>
      </c>
      <c r="DQ89" s="7"/>
      <c r="DR89" s="7"/>
      <c r="DS89" s="7"/>
      <c r="DT89" s="7"/>
      <c r="DU89" s="7">
        <v>15857800</v>
      </c>
      <c r="DV89" s="7">
        <v>15857800</v>
      </c>
      <c r="DW89" s="7"/>
      <c r="DX89" s="7"/>
      <c r="DY89" s="7"/>
      <c r="DZ89" s="7"/>
      <c r="EA89" s="7"/>
      <c r="EB89" s="7"/>
      <c r="EC89" s="7">
        <v>68480000</v>
      </c>
      <c r="ED89" s="7">
        <v>68480000</v>
      </c>
      <c r="EE89" s="7"/>
      <c r="EF89" s="7"/>
      <c r="EG89" s="7"/>
      <c r="EH89" s="7"/>
      <c r="EI89" s="7"/>
      <c r="EJ89" s="7"/>
      <c r="EK89" s="7"/>
      <c r="EL89" s="7"/>
      <c r="EM89" s="7"/>
    </row>
    <row r="90" spans="1:143" s="21" customFormat="1" ht="15.75">
      <c r="A90" s="3"/>
      <c r="B90" s="6" t="s">
        <v>189</v>
      </c>
      <c r="C90" s="7">
        <v>417880000</v>
      </c>
      <c r="D90" s="7"/>
      <c r="E90" s="7">
        <v>417880000</v>
      </c>
      <c r="F90" s="7"/>
      <c r="G90" s="7"/>
      <c r="H90" s="7"/>
      <c r="I90" s="114">
        <f t="shared" si="25"/>
        <v>417880000</v>
      </c>
      <c r="J90" s="114">
        <f t="shared" si="24"/>
        <v>0</v>
      </c>
      <c r="K90" s="7">
        <v>190100000</v>
      </c>
      <c r="L90" s="7"/>
      <c r="M90" s="7">
        <v>57377000</v>
      </c>
      <c r="N90" s="7"/>
      <c r="O90" s="7">
        <v>17232000</v>
      </c>
      <c r="P90" s="7"/>
      <c r="Q90" s="7"/>
      <c r="R90" s="7">
        <v>9152000</v>
      </c>
      <c r="S90" s="7">
        <v>9152000</v>
      </c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>
        <v>22292000</v>
      </c>
      <c r="AG90" s="7">
        <v>22292000</v>
      </c>
      <c r="AH90" s="7"/>
      <c r="AI90" s="7"/>
      <c r="AJ90" s="7"/>
      <c r="AK90" s="7"/>
      <c r="AL90" s="7"/>
      <c r="AM90" s="7"/>
      <c r="AN90" s="7">
        <v>15000000</v>
      </c>
      <c r="AO90" s="7">
        <v>15000000</v>
      </c>
      <c r="AP90" s="7"/>
      <c r="AQ90" s="7"/>
      <c r="AR90" s="7"/>
      <c r="AS90" s="7"/>
      <c r="AT90" s="7"/>
      <c r="AU90" s="7"/>
      <c r="AV90" s="7"/>
      <c r="AW90" s="7">
        <v>20000000</v>
      </c>
      <c r="AX90" s="7">
        <v>20000000</v>
      </c>
      <c r="AY90" s="7"/>
      <c r="AZ90" s="7"/>
      <c r="BA90" s="7"/>
      <c r="BB90" s="7"/>
      <c r="BC90" s="7"/>
      <c r="BD90" s="7"/>
      <c r="BE90" s="7">
        <v>4245000</v>
      </c>
      <c r="BF90" s="7">
        <v>4245000</v>
      </c>
      <c r="BG90" s="7"/>
      <c r="BH90" s="7"/>
      <c r="BI90" s="7"/>
      <c r="BJ90" s="7"/>
      <c r="BK90" s="7">
        <v>5414000</v>
      </c>
      <c r="BL90" s="7">
        <v>5414000</v>
      </c>
      <c r="BM90" s="7"/>
      <c r="BN90" s="7"/>
      <c r="BO90" s="7"/>
      <c r="BP90" s="7"/>
      <c r="BQ90" s="7"/>
      <c r="BR90" s="7"/>
      <c r="BS90" s="7">
        <v>2581000</v>
      </c>
      <c r="BT90" s="7">
        <v>2581000</v>
      </c>
      <c r="BU90" s="7"/>
      <c r="BV90" s="7"/>
      <c r="BW90" s="7"/>
      <c r="BX90" s="7"/>
      <c r="BY90" s="7">
        <v>10225000</v>
      </c>
      <c r="BZ90" s="7">
        <v>10225000</v>
      </c>
      <c r="CA90" s="7"/>
      <c r="CB90" s="7"/>
      <c r="CC90" s="7"/>
      <c r="CD90" s="7"/>
      <c r="CE90" s="7"/>
      <c r="CF90" s="7"/>
      <c r="CG90" s="7">
        <v>10326000</v>
      </c>
      <c r="CH90" s="7">
        <v>10326000</v>
      </c>
      <c r="CI90" s="7"/>
      <c r="CJ90" s="7"/>
      <c r="CK90" s="7"/>
      <c r="CL90" s="7"/>
      <c r="CM90" s="7"/>
      <c r="CN90" s="7">
        <v>5135000</v>
      </c>
      <c r="CO90" s="7">
        <v>5135000</v>
      </c>
      <c r="CP90" s="7"/>
      <c r="CQ90" s="7"/>
      <c r="CR90" s="7"/>
      <c r="CS90" s="7"/>
      <c r="CT90" s="7"/>
      <c r="CU90" s="7">
        <v>3172000</v>
      </c>
      <c r="CV90" s="7">
        <v>3172000</v>
      </c>
      <c r="CW90" s="7"/>
      <c r="CX90" s="7"/>
      <c r="CY90" s="7"/>
      <c r="CZ90" s="7"/>
      <c r="DA90" s="7">
        <v>4915000</v>
      </c>
      <c r="DB90" s="82"/>
      <c r="DC90" s="7">
        <v>4915000</v>
      </c>
      <c r="DD90" s="7"/>
      <c r="DE90" s="7"/>
      <c r="DF90" s="7"/>
      <c r="DG90" s="7"/>
      <c r="DH90" s="7"/>
      <c r="DI90" s="7">
        <v>8787000</v>
      </c>
      <c r="DJ90" s="7">
        <v>8787000</v>
      </c>
      <c r="DK90" s="7"/>
      <c r="DL90" s="7"/>
      <c r="DM90" s="7"/>
      <c r="DN90" s="7"/>
      <c r="DO90" s="7">
        <v>5342000</v>
      </c>
      <c r="DP90" s="7">
        <v>5342000</v>
      </c>
      <c r="DQ90" s="7"/>
      <c r="DR90" s="7"/>
      <c r="DS90" s="7"/>
      <c r="DT90" s="7"/>
      <c r="DU90" s="7">
        <v>5585000</v>
      </c>
      <c r="DV90" s="7">
        <v>5585000</v>
      </c>
      <c r="DW90" s="7"/>
      <c r="DX90" s="7"/>
      <c r="DY90" s="7"/>
      <c r="DZ90" s="7"/>
      <c r="EA90" s="7"/>
      <c r="EB90" s="7"/>
      <c r="EC90" s="7">
        <v>21000000</v>
      </c>
      <c r="ED90" s="7">
        <v>21000000</v>
      </c>
      <c r="EE90" s="7"/>
      <c r="EF90" s="7"/>
      <c r="EG90" s="7"/>
      <c r="EH90" s="7"/>
      <c r="EI90" s="7"/>
      <c r="EJ90" s="7"/>
      <c r="EK90" s="7"/>
      <c r="EL90" s="7"/>
      <c r="EM90" s="7"/>
    </row>
    <row r="91" spans="1:143" s="21" customFormat="1" ht="31.5">
      <c r="A91" s="3"/>
      <c r="B91" s="6" t="s">
        <v>190</v>
      </c>
      <c r="C91" s="7">
        <v>220899438</v>
      </c>
      <c r="D91" s="7"/>
      <c r="E91" s="7">
        <v>220899438</v>
      </c>
      <c r="F91" s="7"/>
      <c r="G91" s="7"/>
      <c r="H91" s="7"/>
      <c r="I91" s="114">
        <f t="shared" si="25"/>
        <v>220899438</v>
      </c>
      <c r="J91" s="114">
        <f t="shared" si="24"/>
        <v>0</v>
      </c>
      <c r="K91" s="7">
        <v>47900500</v>
      </c>
      <c r="L91" s="7"/>
      <c r="M91" s="7">
        <v>11312400</v>
      </c>
      <c r="N91" s="7"/>
      <c r="O91" s="7">
        <v>19087300</v>
      </c>
      <c r="P91" s="7"/>
      <c r="Q91" s="7"/>
      <c r="R91" s="7">
        <v>8994500</v>
      </c>
      <c r="S91" s="7">
        <v>8994500</v>
      </c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>
        <v>16480300</v>
      </c>
      <c r="AG91" s="7">
        <v>16480300</v>
      </c>
      <c r="AH91" s="7"/>
      <c r="AI91" s="7"/>
      <c r="AJ91" s="7"/>
      <c r="AK91" s="7"/>
      <c r="AL91" s="7"/>
      <c r="AM91" s="7"/>
      <c r="AN91" s="7">
        <v>13562300</v>
      </c>
      <c r="AO91" s="7">
        <v>13562300</v>
      </c>
      <c r="AP91" s="7"/>
      <c r="AQ91" s="7"/>
      <c r="AR91" s="7"/>
      <c r="AS91" s="7"/>
      <c r="AT91" s="7"/>
      <c r="AU91" s="7"/>
      <c r="AV91" s="7"/>
      <c r="AW91" s="7">
        <v>14557300</v>
      </c>
      <c r="AX91" s="7">
        <v>14557300</v>
      </c>
      <c r="AY91" s="7"/>
      <c r="AZ91" s="7"/>
      <c r="BA91" s="7"/>
      <c r="BB91" s="7"/>
      <c r="BC91" s="7"/>
      <c r="BD91" s="7"/>
      <c r="BE91" s="7">
        <v>6297900</v>
      </c>
      <c r="BF91" s="7">
        <v>6297900</v>
      </c>
      <c r="BG91" s="7"/>
      <c r="BH91" s="7"/>
      <c r="BI91" s="7"/>
      <c r="BJ91" s="7"/>
      <c r="BK91" s="7">
        <v>6147000</v>
      </c>
      <c r="BL91" s="7">
        <v>6147000</v>
      </c>
      <c r="BM91" s="7"/>
      <c r="BN91" s="7"/>
      <c r="BO91" s="7"/>
      <c r="BP91" s="7"/>
      <c r="BQ91" s="7"/>
      <c r="BR91" s="7"/>
      <c r="BS91" s="7">
        <v>3718900</v>
      </c>
      <c r="BT91" s="7">
        <v>3718900</v>
      </c>
      <c r="BU91" s="7"/>
      <c r="BV91" s="7"/>
      <c r="BW91" s="7"/>
      <c r="BX91" s="7"/>
      <c r="BY91" s="7">
        <v>8720588</v>
      </c>
      <c r="BZ91" s="7">
        <v>8720588</v>
      </c>
      <c r="CA91" s="7"/>
      <c r="CB91" s="7"/>
      <c r="CC91" s="7"/>
      <c r="CD91" s="7"/>
      <c r="CE91" s="7"/>
      <c r="CF91" s="7"/>
      <c r="CG91" s="7">
        <v>9985100</v>
      </c>
      <c r="CH91" s="7">
        <v>9985100</v>
      </c>
      <c r="CI91" s="7"/>
      <c r="CJ91" s="7"/>
      <c r="CK91" s="7"/>
      <c r="CL91" s="7"/>
      <c r="CM91" s="7"/>
      <c r="CN91" s="7">
        <v>6757700</v>
      </c>
      <c r="CO91" s="7">
        <v>6757700</v>
      </c>
      <c r="CP91" s="7"/>
      <c r="CQ91" s="7"/>
      <c r="CR91" s="7"/>
      <c r="CS91" s="7"/>
      <c r="CT91" s="7"/>
      <c r="CU91" s="7">
        <v>5925350</v>
      </c>
      <c r="CV91" s="7">
        <v>5925350</v>
      </c>
      <c r="CW91" s="7"/>
      <c r="CX91" s="7"/>
      <c r="CY91" s="7"/>
      <c r="CZ91" s="7"/>
      <c r="DA91" s="7">
        <v>6876000</v>
      </c>
      <c r="DB91" s="82"/>
      <c r="DC91" s="7">
        <v>6876000</v>
      </c>
      <c r="DD91" s="7"/>
      <c r="DE91" s="7"/>
      <c r="DF91" s="7"/>
      <c r="DG91" s="7"/>
      <c r="DH91" s="7"/>
      <c r="DI91" s="7">
        <v>9557100</v>
      </c>
      <c r="DJ91" s="7">
        <v>9557100</v>
      </c>
      <c r="DK91" s="7"/>
      <c r="DL91" s="7"/>
      <c r="DM91" s="7"/>
      <c r="DN91" s="7"/>
      <c r="DO91" s="7">
        <v>7120900</v>
      </c>
      <c r="DP91" s="7">
        <v>7120900</v>
      </c>
      <c r="DQ91" s="7"/>
      <c r="DR91" s="7"/>
      <c r="DS91" s="7"/>
      <c r="DT91" s="7"/>
      <c r="DU91" s="7">
        <v>6758300</v>
      </c>
      <c r="DV91" s="7">
        <v>6758300</v>
      </c>
      <c r="DW91" s="7"/>
      <c r="DX91" s="7"/>
      <c r="DY91" s="7"/>
      <c r="DZ91" s="7"/>
      <c r="EA91" s="7"/>
      <c r="EB91" s="7"/>
      <c r="EC91" s="7">
        <v>11140000</v>
      </c>
      <c r="ED91" s="7">
        <v>11140000</v>
      </c>
      <c r="EE91" s="7"/>
      <c r="EF91" s="7"/>
      <c r="EG91" s="7"/>
      <c r="EH91" s="7"/>
      <c r="EI91" s="7"/>
      <c r="EJ91" s="7"/>
      <c r="EK91" s="7"/>
      <c r="EL91" s="7"/>
      <c r="EM91" s="7"/>
    </row>
    <row r="92" spans="1:143" s="21" customFormat="1" ht="31.5">
      <c r="A92" s="3"/>
      <c r="B92" s="6" t="s">
        <v>191</v>
      </c>
      <c r="C92" s="7">
        <v>88268668</v>
      </c>
      <c r="D92" s="7"/>
      <c r="E92" s="7">
        <v>88268668</v>
      </c>
      <c r="F92" s="7"/>
      <c r="G92" s="7"/>
      <c r="H92" s="7"/>
      <c r="I92" s="114">
        <f t="shared" si="25"/>
        <v>88268668</v>
      </c>
      <c r="J92" s="114">
        <f t="shared" si="24"/>
        <v>0</v>
      </c>
      <c r="K92" s="7">
        <v>63914200</v>
      </c>
      <c r="L92" s="7"/>
      <c r="M92" s="7">
        <v>24354468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82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</row>
    <row r="93" spans="1:143" s="21" customFormat="1" ht="31.5">
      <c r="A93" s="3"/>
      <c r="B93" s="6" t="s">
        <v>192</v>
      </c>
      <c r="C93" s="7">
        <v>564847200</v>
      </c>
      <c r="D93" s="7"/>
      <c r="E93" s="7">
        <v>564847200</v>
      </c>
      <c r="F93" s="7"/>
      <c r="G93" s="7"/>
      <c r="H93" s="7"/>
      <c r="I93" s="114">
        <f t="shared" si="25"/>
        <v>564847200</v>
      </c>
      <c r="J93" s="114">
        <f t="shared" si="24"/>
        <v>0</v>
      </c>
      <c r="K93" s="7">
        <v>210500000</v>
      </c>
      <c r="L93" s="7"/>
      <c r="M93" s="7">
        <v>82200000</v>
      </c>
      <c r="N93" s="7"/>
      <c r="O93" s="7">
        <v>28000000</v>
      </c>
      <c r="P93" s="7"/>
      <c r="Q93" s="7"/>
      <c r="R93" s="7">
        <v>15000000</v>
      </c>
      <c r="S93" s="7">
        <v>15000000</v>
      </c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>
        <v>38000000</v>
      </c>
      <c r="AG93" s="7">
        <v>38000000</v>
      </c>
      <c r="AH93" s="7"/>
      <c r="AI93" s="7"/>
      <c r="AJ93" s="7"/>
      <c r="AK93" s="7"/>
      <c r="AL93" s="7"/>
      <c r="AM93" s="7"/>
      <c r="AN93" s="7">
        <v>29400000</v>
      </c>
      <c r="AO93" s="7">
        <v>29400000</v>
      </c>
      <c r="AP93" s="7"/>
      <c r="AQ93" s="7"/>
      <c r="AR93" s="7"/>
      <c r="AS93" s="7"/>
      <c r="AT93" s="7"/>
      <c r="AU93" s="7"/>
      <c r="AV93" s="7"/>
      <c r="AW93" s="7">
        <v>33191200</v>
      </c>
      <c r="AX93" s="7">
        <v>33191200</v>
      </c>
      <c r="AY93" s="7"/>
      <c r="AZ93" s="7"/>
      <c r="BA93" s="7"/>
      <c r="BB93" s="7"/>
      <c r="BC93" s="7"/>
      <c r="BD93" s="7"/>
      <c r="BE93" s="7">
        <v>6532000</v>
      </c>
      <c r="BF93" s="7">
        <v>6532000</v>
      </c>
      <c r="BG93" s="7"/>
      <c r="BH93" s="7"/>
      <c r="BI93" s="7"/>
      <c r="BJ93" s="7"/>
      <c r="BK93" s="7">
        <v>8400000</v>
      </c>
      <c r="BL93" s="7">
        <v>8400000</v>
      </c>
      <c r="BM93" s="7"/>
      <c r="BN93" s="7"/>
      <c r="BO93" s="7"/>
      <c r="BP93" s="7"/>
      <c r="BQ93" s="7"/>
      <c r="BR93" s="7"/>
      <c r="BS93" s="7">
        <v>4384000</v>
      </c>
      <c r="BT93" s="7">
        <v>4384000</v>
      </c>
      <c r="BU93" s="7"/>
      <c r="BV93" s="7"/>
      <c r="BW93" s="7"/>
      <c r="BX93" s="7"/>
      <c r="BY93" s="7">
        <v>16300000</v>
      </c>
      <c r="BZ93" s="7">
        <v>16300000</v>
      </c>
      <c r="CA93" s="7"/>
      <c r="CB93" s="7"/>
      <c r="CC93" s="7"/>
      <c r="CD93" s="7"/>
      <c r="CE93" s="7"/>
      <c r="CF93" s="7"/>
      <c r="CG93" s="7">
        <v>15600000</v>
      </c>
      <c r="CH93" s="7">
        <v>15600000</v>
      </c>
      <c r="CI93" s="7"/>
      <c r="CJ93" s="7"/>
      <c r="CK93" s="7"/>
      <c r="CL93" s="7"/>
      <c r="CM93" s="7"/>
      <c r="CN93" s="7">
        <v>8300000</v>
      </c>
      <c r="CO93" s="7">
        <v>8300000</v>
      </c>
      <c r="CP93" s="7"/>
      <c r="CQ93" s="7"/>
      <c r="CR93" s="7"/>
      <c r="CS93" s="7"/>
      <c r="CT93" s="7"/>
      <c r="CU93" s="7">
        <v>4504000</v>
      </c>
      <c r="CV93" s="7">
        <v>4504000</v>
      </c>
      <c r="CW93" s="7"/>
      <c r="CX93" s="7"/>
      <c r="CY93" s="7"/>
      <c r="CZ93" s="7"/>
      <c r="DA93" s="7">
        <v>8000000</v>
      </c>
      <c r="DB93" s="82"/>
      <c r="DC93" s="7">
        <v>8000000</v>
      </c>
      <c r="DD93" s="7"/>
      <c r="DE93" s="7"/>
      <c r="DF93" s="7"/>
      <c r="DG93" s="7"/>
      <c r="DH93" s="7"/>
      <c r="DI93" s="7">
        <v>14000000</v>
      </c>
      <c r="DJ93" s="7">
        <v>14000000</v>
      </c>
      <c r="DK93" s="7"/>
      <c r="DL93" s="7"/>
      <c r="DM93" s="7"/>
      <c r="DN93" s="7"/>
      <c r="DO93" s="7">
        <v>7426000</v>
      </c>
      <c r="DP93" s="7">
        <v>7426000</v>
      </c>
      <c r="DQ93" s="7"/>
      <c r="DR93" s="7"/>
      <c r="DS93" s="7"/>
      <c r="DT93" s="7"/>
      <c r="DU93" s="7">
        <v>8392000</v>
      </c>
      <c r="DV93" s="7">
        <v>8392000</v>
      </c>
      <c r="DW93" s="7"/>
      <c r="DX93" s="7"/>
      <c r="DY93" s="7"/>
      <c r="DZ93" s="7"/>
      <c r="EA93" s="7"/>
      <c r="EB93" s="7"/>
      <c r="EC93" s="7">
        <v>26718000</v>
      </c>
      <c r="ED93" s="7">
        <v>26718000</v>
      </c>
      <c r="EE93" s="7"/>
      <c r="EF93" s="7"/>
      <c r="EG93" s="7"/>
      <c r="EH93" s="7"/>
      <c r="EI93" s="7"/>
      <c r="EJ93" s="7"/>
      <c r="EK93" s="7"/>
      <c r="EL93" s="7"/>
      <c r="EM93" s="7"/>
    </row>
    <row r="94" spans="1:143" s="21" customFormat="1" ht="48" customHeight="1">
      <c r="A94" s="3"/>
      <c r="B94" s="39" t="s">
        <v>193</v>
      </c>
      <c r="C94" s="7">
        <v>669739</v>
      </c>
      <c r="D94" s="7"/>
      <c r="E94" s="7">
        <v>669739</v>
      </c>
      <c r="F94" s="7"/>
      <c r="G94" s="7"/>
      <c r="H94" s="7"/>
      <c r="I94" s="114">
        <f t="shared" si="25"/>
        <v>669739</v>
      </c>
      <c r="J94" s="114">
        <f t="shared" si="24"/>
        <v>0</v>
      </c>
      <c r="K94" s="7">
        <v>345000</v>
      </c>
      <c r="L94" s="7"/>
      <c r="M94" s="7">
        <v>142500</v>
      </c>
      <c r="N94" s="7"/>
      <c r="O94" s="7">
        <v>24183</v>
      </c>
      <c r="P94" s="7"/>
      <c r="Q94" s="7"/>
      <c r="R94" s="7">
        <v>7000</v>
      </c>
      <c r="S94" s="7">
        <v>7000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>
        <v>35400</v>
      </c>
      <c r="AG94" s="7">
        <v>35400</v>
      </c>
      <c r="AH94" s="7"/>
      <c r="AI94" s="7"/>
      <c r="AJ94" s="7"/>
      <c r="AK94" s="7"/>
      <c r="AL94" s="7"/>
      <c r="AM94" s="7"/>
      <c r="AN94" s="7">
        <v>27300</v>
      </c>
      <c r="AO94" s="7">
        <v>27300</v>
      </c>
      <c r="AP94" s="7"/>
      <c r="AQ94" s="7"/>
      <c r="AR94" s="7"/>
      <c r="AS94" s="7"/>
      <c r="AT94" s="7"/>
      <c r="AU94" s="7"/>
      <c r="AV94" s="7"/>
      <c r="AW94" s="7">
        <v>23468</v>
      </c>
      <c r="AX94" s="7">
        <v>23468</v>
      </c>
      <c r="AY94" s="7"/>
      <c r="AZ94" s="7"/>
      <c r="BA94" s="7"/>
      <c r="BB94" s="7"/>
      <c r="BC94" s="7"/>
      <c r="BD94" s="7"/>
      <c r="BE94" s="7">
        <v>3981</v>
      </c>
      <c r="BF94" s="7">
        <v>3981</v>
      </c>
      <c r="BG94" s="7"/>
      <c r="BH94" s="7"/>
      <c r="BI94" s="7"/>
      <c r="BJ94" s="7"/>
      <c r="BK94" s="7">
        <v>3331</v>
      </c>
      <c r="BL94" s="7">
        <v>3331</v>
      </c>
      <c r="BM94" s="7"/>
      <c r="BN94" s="7"/>
      <c r="BO94" s="7"/>
      <c r="BP94" s="7"/>
      <c r="BQ94" s="7"/>
      <c r="BR94" s="7"/>
      <c r="BS94" s="7">
        <v>1300</v>
      </c>
      <c r="BT94" s="7">
        <v>1300</v>
      </c>
      <c r="BU94" s="7"/>
      <c r="BV94" s="7"/>
      <c r="BW94" s="7"/>
      <c r="BX94" s="7"/>
      <c r="BY94" s="7">
        <v>7907</v>
      </c>
      <c r="BZ94" s="7">
        <v>7907</v>
      </c>
      <c r="CA94" s="7"/>
      <c r="CB94" s="7"/>
      <c r="CC94" s="7"/>
      <c r="CD94" s="7"/>
      <c r="CE94" s="7"/>
      <c r="CF94" s="7"/>
      <c r="CG94" s="7">
        <v>8250</v>
      </c>
      <c r="CH94" s="7">
        <v>8250</v>
      </c>
      <c r="CI94" s="7"/>
      <c r="CJ94" s="7"/>
      <c r="CK94" s="7"/>
      <c r="CL94" s="7"/>
      <c r="CM94" s="7"/>
      <c r="CN94" s="7">
        <v>3780</v>
      </c>
      <c r="CO94" s="7">
        <v>3780</v>
      </c>
      <c r="CP94" s="7"/>
      <c r="CQ94" s="7"/>
      <c r="CR94" s="7"/>
      <c r="CS94" s="7"/>
      <c r="CT94" s="7"/>
      <c r="CU94" s="7">
        <v>3000</v>
      </c>
      <c r="CV94" s="7">
        <v>3000</v>
      </c>
      <c r="CW94" s="7"/>
      <c r="CX94" s="7"/>
      <c r="CY94" s="7"/>
      <c r="CZ94" s="7"/>
      <c r="DA94" s="7">
        <v>5629</v>
      </c>
      <c r="DB94" s="82"/>
      <c r="DC94" s="7">
        <v>5629</v>
      </c>
      <c r="DD94" s="7"/>
      <c r="DE94" s="7"/>
      <c r="DF94" s="7"/>
      <c r="DG94" s="7"/>
      <c r="DH94" s="7"/>
      <c r="DI94" s="7">
        <v>7872</v>
      </c>
      <c r="DJ94" s="7">
        <v>7872</v>
      </c>
      <c r="DK94" s="7"/>
      <c r="DL94" s="7"/>
      <c r="DM94" s="7"/>
      <c r="DN94" s="7"/>
      <c r="DO94" s="7">
        <v>1931</v>
      </c>
      <c r="DP94" s="7">
        <v>1931</v>
      </c>
      <c r="DQ94" s="7"/>
      <c r="DR94" s="7"/>
      <c r="DS94" s="7"/>
      <c r="DT94" s="7"/>
      <c r="DU94" s="7">
        <v>3507</v>
      </c>
      <c r="DV94" s="7">
        <v>3507</v>
      </c>
      <c r="DW94" s="7"/>
      <c r="DX94" s="7"/>
      <c r="DY94" s="7"/>
      <c r="DZ94" s="7"/>
      <c r="EA94" s="7"/>
      <c r="EB94" s="7"/>
      <c r="EC94" s="7">
        <v>14400</v>
      </c>
      <c r="ED94" s="7">
        <v>14400</v>
      </c>
      <c r="EE94" s="7"/>
      <c r="EF94" s="7"/>
      <c r="EG94" s="7"/>
      <c r="EH94" s="7"/>
      <c r="EI94" s="7"/>
      <c r="EJ94" s="7"/>
      <c r="EK94" s="7"/>
      <c r="EL94" s="7"/>
      <c r="EM94" s="7"/>
    </row>
    <row r="95" spans="1:143" s="26" customFormat="1" ht="31.5">
      <c r="A95" s="25"/>
      <c r="B95" s="39" t="s">
        <v>194</v>
      </c>
      <c r="C95" s="9">
        <v>40392800</v>
      </c>
      <c r="D95" s="9"/>
      <c r="E95" s="9">
        <v>43213600</v>
      </c>
      <c r="F95" s="9"/>
      <c r="G95" s="9"/>
      <c r="H95" s="9"/>
      <c r="I95" s="114">
        <f t="shared" si="25"/>
        <v>40392800</v>
      </c>
      <c r="J95" s="114">
        <f t="shared" si="24"/>
        <v>0</v>
      </c>
      <c r="K95" s="9">
        <v>20673900</v>
      </c>
      <c r="L95" s="9"/>
      <c r="M95" s="9">
        <v>8782441</v>
      </c>
      <c r="N95" s="9"/>
      <c r="O95" s="9">
        <v>1502000</v>
      </c>
      <c r="P95" s="9"/>
      <c r="Q95" s="9"/>
      <c r="R95" s="9">
        <v>438890</v>
      </c>
      <c r="S95" s="9">
        <v>438890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>
        <v>2108668</v>
      </c>
      <c r="AG95" s="9">
        <v>2108668</v>
      </c>
      <c r="AH95" s="9"/>
      <c r="AI95" s="9"/>
      <c r="AJ95" s="9"/>
      <c r="AK95" s="9"/>
      <c r="AL95" s="9"/>
      <c r="AM95" s="9"/>
      <c r="AN95" s="9">
        <v>1650542</v>
      </c>
      <c r="AO95" s="9">
        <v>1650542</v>
      </c>
      <c r="AP95" s="9"/>
      <c r="AQ95" s="9"/>
      <c r="AR95" s="9"/>
      <c r="AS95" s="9"/>
      <c r="AT95" s="9"/>
      <c r="AU95" s="9"/>
      <c r="AV95" s="9"/>
      <c r="AW95" s="9">
        <v>1382940</v>
      </c>
      <c r="AX95" s="9">
        <v>1382940</v>
      </c>
      <c r="AY95" s="9"/>
      <c r="AZ95" s="9"/>
      <c r="BA95" s="9"/>
      <c r="BB95" s="9"/>
      <c r="BC95" s="9"/>
      <c r="BD95" s="9"/>
      <c r="BE95" s="9">
        <v>245700</v>
      </c>
      <c r="BF95" s="9">
        <v>245700</v>
      </c>
      <c r="BG95" s="9"/>
      <c r="BH95" s="9"/>
      <c r="BI95" s="9"/>
      <c r="BJ95" s="9"/>
      <c r="BK95" s="9">
        <v>197122</v>
      </c>
      <c r="BL95" s="9">
        <v>197122</v>
      </c>
      <c r="BM95" s="9"/>
      <c r="BN95" s="9"/>
      <c r="BO95" s="9"/>
      <c r="BP95" s="9"/>
      <c r="BQ95" s="9"/>
      <c r="BR95" s="9"/>
      <c r="BS95" s="9">
        <v>72025</v>
      </c>
      <c r="BT95" s="9">
        <v>72025</v>
      </c>
      <c r="BU95" s="9"/>
      <c r="BV95" s="9"/>
      <c r="BW95" s="9"/>
      <c r="BX95" s="9"/>
      <c r="BY95" s="9">
        <v>494208</v>
      </c>
      <c r="BZ95" s="9">
        <v>494208</v>
      </c>
      <c r="CA95" s="9"/>
      <c r="CB95" s="9"/>
      <c r="CC95" s="9"/>
      <c r="CD95" s="9"/>
      <c r="CE95" s="9"/>
      <c r="CF95" s="9"/>
      <c r="CG95" s="9">
        <v>483678</v>
      </c>
      <c r="CH95" s="9">
        <v>483678</v>
      </c>
      <c r="CI95" s="9"/>
      <c r="CJ95" s="9"/>
      <c r="CK95" s="9"/>
      <c r="CL95" s="9"/>
      <c r="CM95" s="9"/>
      <c r="CN95" s="9">
        <v>219726</v>
      </c>
      <c r="CO95" s="9">
        <v>219726</v>
      </c>
      <c r="CP95" s="9"/>
      <c r="CQ95" s="9"/>
      <c r="CR95" s="9"/>
      <c r="CS95" s="9"/>
      <c r="CT95" s="9"/>
      <c r="CU95" s="9">
        <v>215514</v>
      </c>
      <c r="CV95" s="9">
        <v>215514</v>
      </c>
      <c r="CW95" s="9"/>
      <c r="CX95" s="9"/>
      <c r="CY95" s="9"/>
      <c r="CZ95" s="9"/>
      <c r="DA95" s="9">
        <v>331063</v>
      </c>
      <c r="DB95" s="87"/>
      <c r="DC95" s="9">
        <v>331063</v>
      </c>
      <c r="DD95" s="9"/>
      <c r="DE95" s="9"/>
      <c r="DF95" s="9"/>
      <c r="DG95" s="9"/>
      <c r="DH95" s="9"/>
      <c r="DI95" s="9">
        <v>480028</v>
      </c>
      <c r="DJ95" s="9">
        <v>480028</v>
      </c>
      <c r="DK95" s="9"/>
      <c r="DL95" s="9"/>
      <c r="DM95" s="9"/>
      <c r="DN95" s="9"/>
      <c r="DO95" s="9">
        <v>131274</v>
      </c>
      <c r="DP95" s="9">
        <v>131274</v>
      </c>
      <c r="DQ95" s="9"/>
      <c r="DR95" s="9"/>
      <c r="DS95" s="9"/>
      <c r="DT95" s="9"/>
      <c r="DU95" s="9">
        <v>181537</v>
      </c>
      <c r="DV95" s="9">
        <v>181537</v>
      </c>
      <c r="DW95" s="9"/>
      <c r="DX95" s="9"/>
      <c r="DY95" s="9"/>
      <c r="DZ95" s="9"/>
      <c r="EA95" s="9"/>
      <c r="EB95" s="9"/>
      <c r="EC95" s="9">
        <v>801544</v>
      </c>
      <c r="ED95" s="9">
        <v>801544</v>
      </c>
      <c r="EE95" s="9"/>
      <c r="EF95" s="9"/>
      <c r="EG95" s="9"/>
      <c r="EH95" s="9"/>
      <c r="EI95" s="9"/>
      <c r="EJ95" s="9"/>
      <c r="EK95" s="9"/>
      <c r="EL95" s="9"/>
      <c r="EM95" s="9"/>
    </row>
    <row r="96" spans="1:143" s="21" customFormat="1" ht="65.25" customHeight="1">
      <c r="A96" s="3"/>
      <c r="B96" s="6" t="s">
        <v>195</v>
      </c>
      <c r="C96" s="7">
        <v>1915127544</v>
      </c>
      <c r="D96" s="7"/>
      <c r="E96" s="7">
        <v>1915127544</v>
      </c>
      <c r="F96" s="7"/>
      <c r="G96" s="7"/>
      <c r="H96" s="7"/>
      <c r="I96" s="114">
        <f t="shared" si="25"/>
        <v>1915127544</v>
      </c>
      <c r="J96" s="114">
        <f t="shared" si="24"/>
        <v>0</v>
      </c>
      <c r="K96" s="7">
        <v>450436374</v>
      </c>
      <c r="L96" s="7"/>
      <c r="M96" s="7">
        <v>102140164</v>
      </c>
      <c r="N96" s="7"/>
      <c r="O96" s="7">
        <v>111498041</v>
      </c>
      <c r="P96" s="7"/>
      <c r="Q96" s="7"/>
      <c r="R96" s="7">
        <v>136686033</v>
      </c>
      <c r="S96" s="7">
        <v>136686033</v>
      </c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>
        <v>118445223</v>
      </c>
      <c r="AG96" s="7">
        <v>118445223</v>
      </c>
      <c r="AH96" s="7"/>
      <c r="AI96" s="7"/>
      <c r="AJ96" s="7"/>
      <c r="AK96" s="7"/>
      <c r="AL96" s="7"/>
      <c r="AM96" s="7"/>
      <c r="AN96" s="7">
        <v>64830755</v>
      </c>
      <c r="AO96" s="7">
        <v>64830755</v>
      </c>
      <c r="AP96" s="7"/>
      <c r="AQ96" s="7"/>
      <c r="AR96" s="7"/>
      <c r="AS96" s="7"/>
      <c r="AT96" s="7"/>
      <c r="AU96" s="7"/>
      <c r="AV96" s="7"/>
      <c r="AW96" s="7">
        <v>82602053</v>
      </c>
      <c r="AX96" s="7">
        <v>82602053</v>
      </c>
      <c r="AY96" s="7"/>
      <c r="AZ96" s="7"/>
      <c r="BA96" s="7"/>
      <c r="BB96" s="7"/>
      <c r="BC96" s="7"/>
      <c r="BD96" s="7"/>
      <c r="BE96" s="7">
        <v>67563471</v>
      </c>
      <c r="BF96" s="7">
        <v>67563471</v>
      </c>
      <c r="BG96" s="7"/>
      <c r="BH96" s="7"/>
      <c r="BI96" s="7"/>
      <c r="BJ96" s="7"/>
      <c r="BK96" s="7">
        <v>76455839</v>
      </c>
      <c r="BL96" s="7">
        <v>76455839</v>
      </c>
      <c r="BM96" s="7"/>
      <c r="BN96" s="7"/>
      <c r="BO96" s="7"/>
      <c r="BP96" s="7"/>
      <c r="BQ96" s="7"/>
      <c r="BR96" s="7"/>
      <c r="BS96" s="7">
        <v>30843156</v>
      </c>
      <c r="BT96" s="7">
        <v>30843156</v>
      </c>
      <c r="BU96" s="7"/>
      <c r="BV96" s="7"/>
      <c r="BW96" s="7"/>
      <c r="BX96" s="7"/>
      <c r="BY96" s="7">
        <v>82359329</v>
      </c>
      <c r="BZ96" s="7">
        <v>82359329</v>
      </c>
      <c r="CA96" s="7"/>
      <c r="CB96" s="7"/>
      <c r="CC96" s="7"/>
      <c r="CD96" s="7"/>
      <c r="CE96" s="7"/>
      <c r="CF96" s="7"/>
      <c r="CG96" s="7">
        <v>98030150</v>
      </c>
      <c r="CH96" s="7">
        <v>98030150</v>
      </c>
      <c r="CI96" s="7"/>
      <c r="CJ96" s="7"/>
      <c r="CK96" s="7"/>
      <c r="CL96" s="7"/>
      <c r="CM96" s="7"/>
      <c r="CN96" s="7">
        <v>46218015</v>
      </c>
      <c r="CO96" s="7">
        <v>46218015</v>
      </c>
      <c r="CP96" s="7"/>
      <c r="CQ96" s="7"/>
      <c r="CR96" s="7"/>
      <c r="CS96" s="7"/>
      <c r="CT96" s="7"/>
      <c r="CU96" s="7">
        <v>75428601</v>
      </c>
      <c r="CV96" s="7">
        <v>75428601</v>
      </c>
      <c r="CW96" s="7"/>
      <c r="CX96" s="7"/>
      <c r="CY96" s="7"/>
      <c r="CZ96" s="7"/>
      <c r="DA96" s="7">
        <v>67315232</v>
      </c>
      <c r="DB96" s="82"/>
      <c r="DC96" s="7">
        <v>67315232</v>
      </c>
      <c r="DD96" s="7"/>
      <c r="DE96" s="7"/>
      <c r="DF96" s="7"/>
      <c r="DG96" s="7"/>
      <c r="DH96" s="7"/>
      <c r="DI96" s="7">
        <v>63500215</v>
      </c>
      <c r="DJ96" s="7">
        <v>63500215</v>
      </c>
      <c r="DK96" s="7"/>
      <c r="DL96" s="7"/>
      <c r="DM96" s="7"/>
      <c r="DN96" s="7"/>
      <c r="DO96" s="7">
        <v>57484437</v>
      </c>
      <c r="DP96" s="7">
        <v>57484437</v>
      </c>
      <c r="DQ96" s="7"/>
      <c r="DR96" s="7"/>
      <c r="DS96" s="7"/>
      <c r="DT96" s="7"/>
      <c r="DU96" s="7">
        <v>84064398</v>
      </c>
      <c r="DV96" s="7">
        <v>84064398</v>
      </c>
      <c r="DW96" s="7"/>
      <c r="DX96" s="7"/>
      <c r="DY96" s="7"/>
      <c r="DZ96" s="7"/>
      <c r="EA96" s="7"/>
      <c r="EB96" s="7"/>
      <c r="EC96" s="7">
        <v>99226058</v>
      </c>
      <c r="ED96" s="7">
        <v>99226058</v>
      </c>
      <c r="EE96" s="7"/>
      <c r="EF96" s="7"/>
      <c r="EG96" s="7"/>
      <c r="EH96" s="7"/>
      <c r="EI96" s="7"/>
      <c r="EJ96" s="7"/>
      <c r="EK96" s="7"/>
      <c r="EL96" s="7"/>
      <c r="EM96" s="7"/>
    </row>
    <row r="97" spans="1:143" s="21" customFormat="1" ht="18" customHeight="1">
      <c r="A97" s="3"/>
      <c r="B97" s="6" t="s">
        <v>196</v>
      </c>
      <c r="C97" s="7">
        <v>110665983</v>
      </c>
      <c r="D97" s="7"/>
      <c r="E97" s="7">
        <v>110665983</v>
      </c>
      <c r="F97" s="7"/>
      <c r="G97" s="7"/>
      <c r="H97" s="7"/>
      <c r="I97" s="114">
        <f t="shared" si="25"/>
        <v>110665983</v>
      </c>
      <c r="J97" s="114">
        <f t="shared" si="24"/>
        <v>0</v>
      </c>
      <c r="K97" s="7">
        <v>26533566</v>
      </c>
      <c r="L97" s="7"/>
      <c r="M97" s="7">
        <v>22908725</v>
      </c>
      <c r="N97" s="7"/>
      <c r="O97" s="7">
        <v>5775065</v>
      </c>
      <c r="P97" s="7"/>
      <c r="Q97" s="7"/>
      <c r="R97" s="7">
        <v>3335850</v>
      </c>
      <c r="S97" s="7">
        <v>3335850</v>
      </c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>
        <v>8475000</v>
      </c>
      <c r="AG97" s="7">
        <v>8475000</v>
      </c>
      <c r="AH97" s="7"/>
      <c r="AI97" s="7"/>
      <c r="AJ97" s="7"/>
      <c r="AK97" s="7"/>
      <c r="AL97" s="7"/>
      <c r="AM97" s="7"/>
      <c r="AN97" s="7">
        <v>3881400</v>
      </c>
      <c r="AO97" s="7">
        <v>3881400</v>
      </c>
      <c r="AP97" s="7"/>
      <c r="AQ97" s="7"/>
      <c r="AR97" s="7"/>
      <c r="AS97" s="7"/>
      <c r="AT97" s="7"/>
      <c r="AU97" s="7"/>
      <c r="AV97" s="7"/>
      <c r="AW97" s="7">
        <v>4415930</v>
      </c>
      <c r="AX97" s="7">
        <v>4415930</v>
      </c>
      <c r="AY97" s="7"/>
      <c r="AZ97" s="7"/>
      <c r="BA97" s="7"/>
      <c r="BB97" s="7"/>
      <c r="BC97" s="7"/>
      <c r="BD97" s="7"/>
      <c r="BE97" s="7">
        <v>2491800</v>
      </c>
      <c r="BF97" s="7">
        <v>2491800</v>
      </c>
      <c r="BG97" s="7"/>
      <c r="BH97" s="7"/>
      <c r="BI97" s="7"/>
      <c r="BJ97" s="7"/>
      <c r="BK97" s="7">
        <v>2671500</v>
      </c>
      <c r="BL97" s="7">
        <v>2671500</v>
      </c>
      <c r="BM97" s="7"/>
      <c r="BN97" s="7"/>
      <c r="BO97" s="7"/>
      <c r="BP97" s="7"/>
      <c r="BQ97" s="7"/>
      <c r="BR97" s="7"/>
      <c r="BS97" s="7">
        <v>1829840</v>
      </c>
      <c r="BT97" s="7">
        <v>1829840</v>
      </c>
      <c r="BU97" s="7"/>
      <c r="BV97" s="7"/>
      <c r="BW97" s="7"/>
      <c r="BX97" s="7"/>
      <c r="BY97" s="7">
        <v>3924453</v>
      </c>
      <c r="BZ97" s="7">
        <v>3924453</v>
      </c>
      <c r="CA97" s="7"/>
      <c r="CB97" s="7"/>
      <c r="CC97" s="7"/>
      <c r="CD97" s="7"/>
      <c r="CE97" s="7"/>
      <c r="CF97" s="7"/>
      <c r="CG97" s="7">
        <v>4067700</v>
      </c>
      <c r="CH97" s="7">
        <v>4067700</v>
      </c>
      <c r="CI97" s="7"/>
      <c r="CJ97" s="7"/>
      <c r="CK97" s="7"/>
      <c r="CL97" s="7"/>
      <c r="CM97" s="7"/>
      <c r="CN97" s="7">
        <v>2234900</v>
      </c>
      <c r="CO97" s="7">
        <v>2234900</v>
      </c>
      <c r="CP97" s="7"/>
      <c r="CQ97" s="7"/>
      <c r="CR97" s="7"/>
      <c r="CS97" s="7"/>
      <c r="CT97" s="7"/>
      <c r="CU97" s="7">
        <v>2643870</v>
      </c>
      <c r="CV97" s="7">
        <v>2643870</v>
      </c>
      <c r="CW97" s="7"/>
      <c r="CX97" s="7"/>
      <c r="CY97" s="7"/>
      <c r="CZ97" s="7"/>
      <c r="DA97" s="7">
        <v>2466250</v>
      </c>
      <c r="DB97" s="82"/>
      <c r="DC97" s="7">
        <v>2466250</v>
      </c>
      <c r="DD97" s="7"/>
      <c r="DE97" s="7"/>
      <c r="DF97" s="7"/>
      <c r="DG97" s="7"/>
      <c r="DH97" s="7"/>
      <c r="DI97" s="7">
        <v>2912699</v>
      </c>
      <c r="DJ97" s="7">
        <v>2912699</v>
      </c>
      <c r="DK97" s="7"/>
      <c r="DL97" s="7"/>
      <c r="DM97" s="7"/>
      <c r="DN97" s="7"/>
      <c r="DO97" s="7">
        <v>2587125</v>
      </c>
      <c r="DP97" s="7">
        <v>2587125</v>
      </c>
      <c r="DQ97" s="7"/>
      <c r="DR97" s="7"/>
      <c r="DS97" s="7"/>
      <c r="DT97" s="7"/>
      <c r="DU97" s="7">
        <v>3351860</v>
      </c>
      <c r="DV97" s="7">
        <v>3351860</v>
      </c>
      <c r="DW97" s="7"/>
      <c r="DX97" s="7"/>
      <c r="DY97" s="7"/>
      <c r="DZ97" s="7"/>
      <c r="EA97" s="7"/>
      <c r="EB97" s="7"/>
      <c r="EC97" s="7">
        <v>4158450</v>
      </c>
      <c r="ED97" s="7">
        <v>4158450</v>
      </c>
      <c r="EE97" s="7"/>
      <c r="EF97" s="7"/>
      <c r="EG97" s="7"/>
      <c r="EH97" s="7"/>
      <c r="EI97" s="7"/>
      <c r="EJ97" s="7"/>
      <c r="EK97" s="7"/>
      <c r="EL97" s="7"/>
      <c r="EM97" s="7"/>
    </row>
    <row r="98" spans="1:143" s="21" customFormat="1" ht="48.75" customHeight="1">
      <c r="A98" s="3"/>
      <c r="B98" s="39" t="s">
        <v>197</v>
      </c>
      <c r="C98" s="7">
        <v>78395421</v>
      </c>
      <c r="D98" s="7"/>
      <c r="E98" s="7">
        <v>78395421</v>
      </c>
      <c r="F98" s="7"/>
      <c r="G98" s="7"/>
      <c r="H98" s="7"/>
      <c r="I98" s="114">
        <f t="shared" si="25"/>
        <v>78395421</v>
      </c>
      <c r="J98" s="114">
        <f t="shared" si="24"/>
        <v>0</v>
      </c>
      <c r="K98" s="7">
        <v>20288135</v>
      </c>
      <c r="L98" s="7"/>
      <c r="M98" s="7">
        <v>10300091</v>
      </c>
      <c r="N98" s="7"/>
      <c r="O98" s="7">
        <v>3965227</v>
      </c>
      <c r="P98" s="7"/>
      <c r="Q98" s="7"/>
      <c r="R98" s="7">
        <v>2611429</v>
      </c>
      <c r="S98" s="7">
        <v>2611429</v>
      </c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>
        <v>5138165</v>
      </c>
      <c r="AG98" s="7">
        <v>5138165</v>
      </c>
      <c r="AH98" s="7"/>
      <c r="AI98" s="7"/>
      <c r="AJ98" s="7"/>
      <c r="AK98" s="7"/>
      <c r="AL98" s="7"/>
      <c r="AM98" s="7"/>
      <c r="AN98" s="7">
        <v>6210785</v>
      </c>
      <c r="AO98" s="7">
        <v>6210785</v>
      </c>
      <c r="AP98" s="7"/>
      <c r="AQ98" s="7"/>
      <c r="AR98" s="7"/>
      <c r="AS98" s="7"/>
      <c r="AT98" s="7"/>
      <c r="AU98" s="7"/>
      <c r="AV98" s="7"/>
      <c r="AW98" s="7">
        <v>4614013</v>
      </c>
      <c r="AX98" s="7">
        <v>4614013</v>
      </c>
      <c r="AY98" s="7"/>
      <c r="AZ98" s="7"/>
      <c r="BA98" s="7"/>
      <c r="BB98" s="7"/>
      <c r="BC98" s="7"/>
      <c r="BD98" s="7"/>
      <c r="BE98" s="7">
        <v>1702083</v>
      </c>
      <c r="BF98" s="7">
        <v>1702083</v>
      </c>
      <c r="BG98" s="7"/>
      <c r="BH98" s="7"/>
      <c r="BI98" s="7"/>
      <c r="BJ98" s="7"/>
      <c r="BK98" s="7">
        <v>2006941</v>
      </c>
      <c r="BL98" s="7">
        <v>2006941</v>
      </c>
      <c r="BM98" s="7"/>
      <c r="BN98" s="7"/>
      <c r="BO98" s="7"/>
      <c r="BP98" s="7"/>
      <c r="BQ98" s="7"/>
      <c r="BR98" s="7"/>
      <c r="BS98" s="7">
        <v>723523</v>
      </c>
      <c r="BT98" s="7">
        <v>723523</v>
      </c>
      <c r="BU98" s="7"/>
      <c r="BV98" s="7"/>
      <c r="BW98" s="7"/>
      <c r="BX98" s="7"/>
      <c r="BY98" s="7">
        <v>2578023</v>
      </c>
      <c r="BZ98" s="7">
        <v>2578023</v>
      </c>
      <c r="CA98" s="7"/>
      <c r="CB98" s="7"/>
      <c r="CC98" s="7"/>
      <c r="CD98" s="7"/>
      <c r="CE98" s="7"/>
      <c r="CF98" s="7"/>
      <c r="CG98" s="7">
        <v>2457263</v>
      </c>
      <c r="CH98" s="7">
        <v>2457263</v>
      </c>
      <c r="CI98" s="7"/>
      <c r="CJ98" s="7"/>
      <c r="CK98" s="7"/>
      <c r="CL98" s="7"/>
      <c r="CM98" s="7"/>
      <c r="CN98" s="7">
        <v>1968719</v>
      </c>
      <c r="CO98" s="7">
        <v>1968719</v>
      </c>
      <c r="CP98" s="7"/>
      <c r="CQ98" s="7"/>
      <c r="CR98" s="7"/>
      <c r="CS98" s="7"/>
      <c r="CT98" s="7"/>
      <c r="CU98" s="7">
        <v>1644067</v>
      </c>
      <c r="CV98" s="7">
        <v>1644067</v>
      </c>
      <c r="CW98" s="7"/>
      <c r="CX98" s="7"/>
      <c r="CY98" s="7"/>
      <c r="CZ98" s="7"/>
      <c r="DA98" s="7">
        <v>1911439</v>
      </c>
      <c r="DB98" s="82"/>
      <c r="DC98" s="7">
        <v>1911439</v>
      </c>
      <c r="DD98" s="7"/>
      <c r="DE98" s="7"/>
      <c r="DF98" s="7"/>
      <c r="DG98" s="7"/>
      <c r="DH98" s="7"/>
      <c r="DI98" s="7">
        <v>1955207</v>
      </c>
      <c r="DJ98" s="7">
        <v>1955207</v>
      </c>
      <c r="DK98" s="7"/>
      <c r="DL98" s="7"/>
      <c r="DM98" s="7"/>
      <c r="DN98" s="7"/>
      <c r="DO98" s="7">
        <v>2166341</v>
      </c>
      <c r="DP98" s="7">
        <v>2166341</v>
      </c>
      <c r="DQ98" s="7"/>
      <c r="DR98" s="7"/>
      <c r="DS98" s="7"/>
      <c r="DT98" s="7"/>
      <c r="DU98" s="7">
        <v>2522721</v>
      </c>
      <c r="DV98" s="7">
        <v>2522721</v>
      </c>
      <c r="DW98" s="7"/>
      <c r="DX98" s="7"/>
      <c r="DY98" s="7"/>
      <c r="DZ98" s="7"/>
      <c r="EA98" s="7"/>
      <c r="EB98" s="7"/>
      <c r="EC98" s="7">
        <v>3631249</v>
      </c>
      <c r="ED98" s="7">
        <v>3631249</v>
      </c>
      <c r="EE98" s="7"/>
      <c r="EF98" s="7"/>
      <c r="EG98" s="7"/>
      <c r="EH98" s="7"/>
      <c r="EI98" s="7"/>
      <c r="EJ98" s="7"/>
      <c r="EK98" s="7"/>
      <c r="EL98" s="7"/>
      <c r="EM98" s="7"/>
    </row>
    <row r="99" spans="1:143" s="21" customFormat="1" ht="31.5">
      <c r="A99" s="3"/>
      <c r="B99" s="39" t="s">
        <v>198</v>
      </c>
      <c r="C99" s="7">
        <v>27250802</v>
      </c>
      <c r="D99" s="7"/>
      <c r="E99" s="7">
        <v>27250802</v>
      </c>
      <c r="F99" s="7"/>
      <c r="G99" s="7"/>
      <c r="H99" s="7"/>
      <c r="I99" s="114">
        <f t="shared" si="25"/>
        <v>27250802</v>
      </c>
      <c r="J99" s="114">
        <f t="shared" si="24"/>
        <v>0</v>
      </c>
      <c r="K99" s="7">
        <v>17841934</v>
      </c>
      <c r="L99" s="7"/>
      <c r="M99" s="7">
        <v>5429570</v>
      </c>
      <c r="N99" s="7"/>
      <c r="O99" s="7">
        <v>407330</v>
      </c>
      <c r="P99" s="7"/>
      <c r="Q99" s="7"/>
      <c r="R99" s="7">
        <v>295426</v>
      </c>
      <c r="S99" s="7">
        <v>295426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>
        <v>751993</v>
      </c>
      <c r="AG99" s="7">
        <v>751993</v>
      </c>
      <c r="AH99" s="7"/>
      <c r="AI99" s="7"/>
      <c r="AJ99" s="7"/>
      <c r="AK99" s="7"/>
      <c r="AL99" s="7"/>
      <c r="AM99" s="7"/>
      <c r="AN99" s="7">
        <v>340187</v>
      </c>
      <c r="AO99" s="7">
        <v>340187</v>
      </c>
      <c r="AP99" s="7"/>
      <c r="AQ99" s="7"/>
      <c r="AR99" s="7"/>
      <c r="AS99" s="7"/>
      <c r="AT99" s="7"/>
      <c r="AU99" s="7"/>
      <c r="AV99" s="7"/>
      <c r="AW99" s="7">
        <v>367044</v>
      </c>
      <c r="AX99" s="7">
        <v>367044</v>
      </c>
      <c r="AY99" s="7"/>
      <c r="AZ99" s="7"/>
      <c r="BA99" s="7"/>
      <c r="BB99" s="7"/>
      <c r="BC99" s="7"/>
      <c r="BD99" s="7"/>
      <c r="BE99" s="7">
        <v>31333</v>
      </c>
      <c r="BF99" s="7">
        <v>31333</v>
      </c>
      <c r="BG99" s="7"/>
      <c r="BH99" s="7"/>
      <c r="BI99" s="7"/>
      <c r="BJ99" s="7"/>
      <c r="BK99" s="7">
        <v>53714</v>
      </c>
      <c r="BL99" s="7">
        <v>53714</v>
      </c>
      <c r="BM99" s="7"/>
      <c r="BN99" s="7"/>
      <c r="BO99" s="7"/>
      <c r="BP99" s="7"/>
      <c r="BQ99" s="7"/>
      <c r="BR99" s="7"/>
      <c r="BS99" s="7">
        <v>17905</v>
      </c>
      <c r="BT99" s="7">
        <v>17905</v>
      </c>
      <c r="BU99" s="7"/>
      <c r="BV99" s="7"/>
      <c r="BW99" s="7"/>
      <c r="BX99" s="7"/>
      <c r="BY99" s="7">
        <v>237236</v>
      </c>
      <c r="BZ99" s="7">
        <v>237236</v>
      </c>
      <c r="CA99" s="7"/>
      <c r="CB99" s="7"/>
      <c r="CC99" s="7"/>
      <c r="CD99" s="7"/>
      <c r="CE99" s="7"/>
      <c r="CF99" s="7"/>
      <c r="CG99" s="7">
        <v>295426</v>
      </c>
      <c r="CH99" s="7">
        <v>295426</v>
      </c>
      <c r="CI99" s="7"/>
      <c r="CJ99" s="7"/>
      <c r="CK99" s="7"/>
      <c r="CL99" s="7"/>
      <c r="CM99" s="7"/>
      <c r="CN99" s="7">
        <v>26857</v>
      </c>
      <c r="CO99" s="7">
        <v>26857</v>
      </c>
      <c r="CP99" s="7"/>
      <c r="CQ99" s="7"/>
      <c r="CR99" s="7"/>
      <c r="CS99" s="7"/>
      <c r="CT99" s="7"/>
      <c r="CU99" s="7">
        <v>31333</v>
      </c>
      <c r="CV99" s="7">
        <v>31333</v>
      </c>
      <c r="CW99" s="7"/>
      <c r="CX99" s="7"/>
      <c r="CY99" s="7"/>
      <c r="CZ99" s="7"/>
      <c r="DA99" s="7">
        <v>53714</v>
      </c>
      <c r="DB99" s="82"/>
      <c r="DC99" s="7">
        <v>53714</v>
      </c>
      <c r="DD99" s="7"/>
      <c r="DE99" s="7"/>
      <c r="DF99" s="7"/>
      <c r="DG99" s="7"/>
      <c r="DH99" s="7"/>
      <c r="DI99" s="7">
        <v>58190</v>
      </c>
      <c r="DJ99" s="7">
        <v>58190</v>
      </c>
      <c r="DK99" s="7"/>
      <c r="DL99" s="7"/>
      <c r="DM99" s="7"/>
      <c r="DN99" s="7"/>
      <c r="DO99" s="7">
        <v>53714</v>
      </c>
      <c r="DP99" s="7">
        <v>53714</v>
      </c>
      <c r="DQ99" s="7"/>
      <c r="DR99" s="7"/>
      <c r="DS99" s="7"/>
      <c r="DT99" s="7"/>
      <c r="DU99" s="7">
        <v>31333</v>
      </c>
      <c r="DV99" s="7">
        <v>31333</v>
      </c>
      <c r="DW99" s="7"/>
      <c r="DX99" s="7"/>
      <c r="DY99" s="7"/>
      <c r="DZ99" s="7"/>
      <c r="EA99" s="7"/>
      <c r="EB99" s="7"/>
      <c r="EC99" s="7">
        <v>926563</v>
      </c>
      <c r="ED99" s="7">
        <v>926563</v>
      </c>
      <c r="EE99" s="7"/>
      <c r="EF99" s="7"/>
      <c r="EG99" s="7"/>
      <c r="EH99" s="7"/>
      <c r="EI99" s="7"/>
      <c r="EJ99" s="7"/>
      <c r="EK99" s="7"/>
      <c r="EL99" s="7"/>
      <c r="EM99" s="7"/>
    </row>
    <row r="100" spans="1:143" s="21" customFormat="1" ht="31.5">
      <c r="A100" s="3"/>
      <c r="B100" s="39" t="s">
        <v>199</v>
      </c>
      <c r="C100" s="7">
        <v>2238071</v>
      </c>
      <c r="D100" s="7"/>
      <c r="E100" s="7">
        <v>2238071</v>
      </c>
      <c r="F100" s="7"/>
      <c r="G100" s="7"/>
      <c r="H100" s="7"/>
      <c r="I100" s="114">
        <f t="shared" si="25"/>
        <v>2238071</v>
      </c>
      <c r="J100" s="114">
        <f t="shared" si="24"/>
        <v>0</v>
      </c>
      <c r="K100" s="7">
        <v>792279</v>
      </c>
      <c r="L100" s="7"/>
      <c r="M100" s="7">
        <v>832564</v>
      </c>
      <c r="N100" s="7"/>
      <c r="O100" s="7">
        <v>102951</v>
      </c>
      <c r="P100" s="7"/>
      <c r="Q100" s="7"/>
      <c r="R100" s="7">
        <v>40285</v>
      </c>
      <c r="S100" s="7">
        <v>40285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>
        <v>102951</v>
      </c>
      <c r="AG100" s="7">
        <v>102951</v>
      </c>
      <c r="AH100" s="7"/>
      <c r="AI100" s="7"/>
      <c r="AJ100" s="7"/>
      <c r="AK100" s="7"/>
      <c r="AL100" s="7"/>
      <c r="AM100" s="7"/>
      <c r="AN100" s="7">
        <v>89523</v>
      </c>
      <c r="AO100" s="7">
        <v>89523</v>
      </c>
      <c r="AP100" s="7"/>
      <c r="AQ100" s="7"/>
      <c r="AR100" s="7"/>
      <c r="AS100" s="7"/>
      <c r="AT100" s="7"/>
      <c r="AU100" s="7"/>
      <c r="AV100" s="7"/>
      <c r="AW100" s="7">
        <v>35809</v>
      </c>
      <c r="AX100" s="7">
        <v>35809</v>
      </c>
      <c r="AY100" s="7"/>
      <c r="AZ100" s="7"/>
      <c r="BA100" s="7"/>
      <c r="BB100" s="7"/>
      <c r="BC100" s="7"/>
      <c r="BD100" s="7"/>
      <c r="BE100" s="7">
        <v>8952</v>
      </c>
      <c r="BF100" s="7">
        <v>8952</v>
      </c>
      <c r="BG100" s="7"/>
      <c r="BH100" s="7"/>
      <c r="BI100" s="7"/>
      <c r="BJ100" s="7"/>
      <c r="BK100" s="7">
        <v>40285</v>
      </c>
      <c r="BL100" s="7">
        <v>40285</v>
      </c>
      <c r="BM100" s="7"/>
      <c r="BN100" s="7"/>
      <c r="BO100" s="7"/>
      <c r="BP100" s="7"/>
      <c r="BQ100" s="7"/>
      <c r="BR100" s="7"/>
      <c r="BS100" s="7">
        <v>8952</v>
      </c>
      <c r="BT100" s="7">
        <v>8952</v>
      </c>
      <c r="BU100" s="7"/>
      <c r="BV100" s="7"/>
      <c r="BW100" s="7"/>
      <c r="BX100" s="7"/>
      <c r="BY100" s="7">
        <v>17905</v>
      </c>
      <c r="BZ100" s="7">
        <v>17905</v>
      </c>
      <c r="CA100" s="7"/>
      <c r="CB100" s="7"/>
      <c r="CC100" s="7"/>
      <c r="CD100" s="7"/>
      <c r="CE100" s="7"/>
      <c r="CF100" s="7"/>
      <c r="CG100" s="7">
        <v>8952</v>
      </c>
      <c r="CH100" s="7">
        <v>8952</v>
      </c>
      <c r="CI100" s="7"/>
      <c r="CJ100" s="7"/>
      <c r="CK100" s="7"/>
      <c r="CL100" s="7"/>
      <c r="CM100" s="7"/>
      <c r="CN100" s="7">
        <v>8952</v>
      </c>
      <c r="CO100" s="7">
        <v>8952</v>
      </c>
      <c r="CP100" s="7"/>
      <c r="CQ100" s="7"/>
      <c r="CR100" s="7"/>
      <c r="CS100" s="7"/>
      <c r="CT100" s="7"/>
      <c r="CU100" s="7">
        <v>8952</v>
      </c>
      <c r="CV100" s="7">
        <v>8952</v>
      </c>
      <c r="CW100" s="7"/>
      <c r="CX100" s="7"/>
      <c r="CY100" s="7"/>
      <c r="CZ100" s="7"/>
      <c r="DA100" s="7">
        <v>8952</v>
      </c>
      <c r="DB100" s="82"/>
      <c r="DC100" s="7">
        <v>8952</v>
      </c>
      <c r="DD100" s="7"/>
      <c r="DE100" s="7"/>
      <c r="DF100" s="7"/>
      <c r="DG100" s="7"/>
      <c r="DH100" s="7"/>
      <c r="DI100" s="7">
        <v>8952</v>
      </c>
      <c r="DJ100" s="7">
        <v>8952</v>
      </c>
      <c r="DK100" s="7"/>
      <c r="DL100" s="7"/>
      <c r="DM100" s="7"/>
      <c r="DN100" s="7"/>
      <c r="DO100" s="7">
        <v>8952</v>
      </c>
      <c r="DP100" s="7">
        <v>8952</v>
      </c>
      <c r="DQ100" s="7"/>
      <c r="DR100" s="7"/>
      <c r="DS100" s="7"/>
      <c r="DT100" s="7"/>
      <c r="DU100" s="7">
        <v>8952</v>
      </c>
      <c r="DV100" s="7">
        <v>8952</v>
      </c>
      <c r="DW100" s="7"/>
      <c r="DX100" s="7"/>
      <c r="DY100" s="7"/>
      <c r="DZ100" s="7"/>
      <c r="EA100" s="7"/>
      <c r="EB100" s="7"/>
      <c r="EC100" s="7">
        <v>102951</v>
      </c>
      <c r="ED100" s="7">
        <v>102951</v>
      </c>
      <c r="EE100" s="7"/>
      <c r="EF100" s="7"/>
      <c r="EG100" s="7"/>
      <c r="EH100" s="7"/>
      <c r="EI100" s="7"/>
      <c r="EJ100" s="7"/>
      <c r="EK100" s="7"/>
      <c r="EL100" s="7"/>
      <c r="EM100" s="7"/>
    </row>
    <row r="101" spans="1:143" s="21" customFormat="1" ht="47.25" customHeight="1">
      <c r="A101" s="3"/>
      <c r="B101" s="39" t="s">
        <v>200</v>
      </c>
      <c r="C101" s="7">
        <v>861459400</v>
      </c>
      <c r="D101" s="7"/>
      <c r="E101" s="7">
        <v>249467100</v>
      </c>
      <c r="F101" s="7"/>
      <c r="G101" s="7"/>
      <c r="H101" s="7"/>
      <c r="I101" s="114">
        <f t="shared" si="25"/>
        <v>861459400</v>
      </c>
      <c r="J101" s="114">
        <f t="shared" si="24"/>
        <v>0</v>
      </c>
      <c r="K101" s="7">
        <v>343854980</v>
      </c>
      <c r="L101" s="7"/>
      <c r="M101" s="7">
        <v>97498610</v>
      </c>
      <c r="N101" s="7"/>
      <c r="O101" s="7">
        <v>44645070</v>
      </c>
      <c r="P101" s="7"/>
      <c r="Q101" s="7"/>
      <c r="R101" s="7">
        <v>23868020</v>
      </c>
      <c r="S101" s="7">
        <v>23868020</v>
      </c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>
        <v>61768225</v>
      </c>
      <c r="AG101" s="7">
        <v>61768225</v>
      </c>
      <c r="AH101" s="7"/>
      <c r="AI101" s="7"/>
      <c r="AJ101" s="7"/>
      <c r="AK101" s="7"/>
      <c r="AL101" s="7"/>
      <c r="AM101" s="7"/>
      <c r="AN101" s="7">
        <v>34829705</v>
      </c>
      <c r="AO101" s="7">
        <v>34829705</v>
      </c>
      <c r="AP101" s="7"/>
      <c r="AQ101" s="7"/>
      <c r="AR101" s="7"/>
      <c r="AS101" s="7"/>
      <c r="AT101" s="7"/>
      <c r="AU101" s="7"/>
      <c r="AV101" s="7"/>
      <c r="AW101" s="7">
        <v>46630660</v>
      </c>
      <c r="AX101" s="7">
        <v>46630660</v>
      </c>
      <c r="AY101" s="7"/>
      <c r="AZ101" s="7"/>
      <c r="BA101" s="7"/>
      <c r="BB101" s="7"/>
      <c r="BC101" s="7"/>
      <c r="BD101" s="7"/>
      <c r="BE101" s="7">
        <v>12568580</v>
      </c>
      <c r="BF101" s="7">
        <v>12568580</v>
      </c>
      <c r="BG101" s="7"/>
      <c r="BH101" s="7"/>
      <c r="BI101" s="7"/>
      <c r="BJ101" s="7"/>
      <c r="BK101" s="7">
        <v>12333175</v>
      </c>
      <c r="BL101" s="7">
        <v>12333175</v>
      </c>
      <c r="BM101" s="7"/>
      <c r="BN101" s="7"/>
      <c r="BO101" s="7"/>
      <c r="BP101" s="7"/>
      <c r="BQ101" s="7"/>
      <c r="BR101" s="7"/>
      <c r="BS101" s="7">
        <v>3766480</v>
      </c>
      <c r="BT101" s="7">
        <v>3766480</v>
      </c>
      <c r="BU101" s="7"/>
      <c r="BV101" s="7"/>
      <c r="BW101" s="7"/>
      <c r="BX101" s="7"/>
      <c r="BY101" s="7">
        <v>25167865</v>
      </c>
      <c r="BZ101" s="7">
        <v>25167865</v>
      </c>
      <c r="CA101" s="7"/>
      <c r="CB101" s="7"/>
      <c r="CC101" s="7"/>
      <c r="CD101" s="7"/>
      <c r="CE101" s="7"/>
      <c r="CF101" s="7"/>
      <c r="CG101" s="7">
        <v>25843375</v>
      </c>
      <c r="CH101" s="7">
        <v>25843375</v>
      </c>
      <c r="CI101" s="7"/>
      <c r="CJ101" s="7"/>
      <c r="CK101" s="7"/>
      <c r="CL101" s="7"/>
      <c r="CM101" s="7"/>
      <c r="CN101" s="7">
        <v>13121270</v>
      </c>
      <c r="CO101" s="7">
        <v>13121270</v>
      </c>
      <c r="CP101" s="7"/>
      <c r="CQ101" s="7"/>
      <c r="CR101" s="7"/>
      <c r="CS101" s="7"/>
      <c r="CT101" s="7"/>
      <c r="CU101" s="7">
        <v>8259645</v>
      </c>
      <c r="CV101" s="7">
        <v>8259645</v>
      </c>
      <c r="CW101" s="7"/>
      <c r="CX101" s="7"/>
      <c r="CY101" s="7"/>
      <c r="CZ101" s="7"/>
      <c r="DA101" s="7">
        <v>13602315</v>
      </c>
      <c r="DB101" s="82"/>
      <c r="DC101" s="7">
        <v>13602315</v>
      </c>
      <c r="DD101" s="7"/>
      <c r="DE101" s="7"/>
      <c r="DF101" s="7"/>
      <c r="DG101" s="7"/>
      <c r="DH101" s="7"/>
      <c r="DI101" s="7">
        <v>20152715</v>
      </c>
      <c r="DJ101" s="7">
        <v>20152715</v>
      </c>
      <c r="DK101" s="7"/>
      <c r="DL101" s="7"/>
      <c r="DM101" s="7"/>
      <c r="DN101" s="7"/>
      <c r="DO101" s="7">
        <v>12711870</v>
      </c>
      <c r="DP101" s="7">
        <v>12711870</v>
      </c>
      <c r="DQ101" s="7"/>
      <c r="DR101" s="7"/>
      <c r="DS101" s="7"/>
      <c r="DT101" s="7"/>
      <c r="DU101" s="7">
        <v>11893070</v>
      </c>
      <c r="DV101" s="7">
        <v>11893070</v>
      </c>
      <c r="DW101" s="7"/>
      <c r="DX101" s="7"/>
      <c r="DY101" s="7"/>
      <c r="DZ101" s="7"/>
      <c r="EA101" s="7"/>
      <c r="EB101" s="7"/>
      <c r="EC101" s="7">
        <v>48943770</v>
      </c>
      <c r="ED101" s="7">
        <v>48943770</v>
      </c>
      <c r="EE101" s="7"/>
      <c r="EF101" s="7"/>
      <c r="EG101" s="7"/>
      <c r="EH101" s="7"/>
      <c r="EI101" s="7"/>
      <c r="EJ101" s="7"/>
      <c r="EK101" s="7"/>
      <c r="EL101" s="7"/>
      <c r="EM101" s="7"/>
    </row>
    <row r="102" spans="1:143" s="21" customFormat="1" ht="47.25" customHeight="1">
      <c r="A102" s="3"/>
      <c r="B102" s="39" t="s">
        <v>201</v>
      </c>
      <c r="C102" s="7">
        <v>1085853100</v>
      </c>
      <c r="D102" s="7"/>
      <c r="E102" s="7">
        <v>1085853100</v>
      </c>
      <c r="F102" s="7"/>
      <c r="G102" s="7"/>
      <c r="H102" s="7"/>
      <c r="I102" s="114">
        <f t="shared" si="25"/>
        <v>1085853100</v>
      </c>
      <c r="J102" s="114">
        <f t="shared" si="24"/>
        <v>0</v>
      </c>
      <c r="K102" s="7">
        <v>510579280</v>
      </c>
      <c r="L102" s="7"/>
      <c r="M102" s="7">
        <v>162370560</v>
      </c>
      <c r="N102" s="7"/>
      <c r="O102" s="7">
        <v>37675044</v>
      </c>
      <c r="P102" s="7"/>
      <c r="Q102" s="7"/>
      <c r="R102" s="7">
        <v>19281504</v>
      </c>
      <c r="S102" s="7">
        <v>19281504</v>
      </c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>
        <v>64948224</v>
      </c>
      <c r="AG102" s="7">
        <v>64948224</v>
      </c>
      <c r="AH102" s="7"/>
      <c r="AI102" s="7"/>
      <c r="AJ102" s="7"/>
      <c r="AK102" s="7"/>
      <c r="AL102" s="7"/>
      <c r="AM102" s="7"/>
      <c r="AN102" s="7">
        <v>44905608</v>
      </c>
      <c r="AO102" s="7">
        <v>44905608</v>
      </c>
      <c r="AP102" s="7"/>
      <c r="AQ102" s="7"/>
      <c r="AR102" s="7"/>
      <c r="AS102" s="7"/>
      <c r="AT102" s="7"/>
      <c r="AU102" s="7"/>
      <c r="AV102" s="7"/>
      <c r="AW102" s="7">
        <v>74588976</v>
      </c>
      <c r="AX102" s="7">
        <v>74588976</v>
      </c>
      <c r="AY102" s="7"/>
      <c r="AZ102" s="7"/>
      <c r="BA102" s="7"/>
      <c r="BB102" s="7"/>
      <c r="BC102" s="7"/>
      <c r="BD102" s="7"/>
      <c r="BE102" s="7">
        <v>9640752</v>
      </c>
      <c r="BF102" s="7">
        <v>9640752</v>
      </c>
      <c r="BG102" s="7"/>
      <c r="BH102" s="7"/>
      <c r="BI102" s="7"/>
      <c r="BJ102" s="7"/>
      <c r="BK102" s="7">
        <v>11289828</v>
      </c>
      <c r="BL102" s="7">
        <v>11289828</v>
      </c>
      <c r="BM102" s="7"/>
      <c r="BN102" s="7"/>
      <c r="BO102" s="7"/>
      <c r="BP102" s="7"/>
      <c r="BQ102" s="7"/>
      <c r="BR102" s="7"/>
      <c r="BS102" s="7">
        <v>4820376</v>
      </c>
      <c r="BT102" s="7">
        <v>4820376</v>
      </c>
      <c r="BU102" s="7"/>
      <c r="BV102" s="7"/>
      <c r="BW102" s="7"/>
      <c r="BX102" s="7"/>
      <c r="BY102" s="7">
        <v>21818544</v>
      </c>
      <c r="BZ102" s="7">
        <v>21818544</v>
      </c>
      <c r="CA102" s="7"/>
      <c r="CB102" s="7"/>
      <c r="CC102" s="7"/>
      <c r="CD102" s="7"/>
      <c r="CE102" s="7"/>
      <c r="CF102" s="7"/>
      <c r="CG102" s="7">
        <v>15349092</v>
      </c>
      <c r="CH102" s="7">
        <v>15349092</v>
      </c>
      <c r="CI102" s="7"/>
      <c r="CJ102" s="7"/>
      <c r="CK102" s="7"/>
      <c r="CL102" s="7"/>
      <c r="CM102" s="7"/>
      <c r="CN102" s="7">
        <v>13700016</v>
      </c>
      <c r="CO102" s="7">
        <v>13700016</v>
      </c>
      <c r="CP102" s="7"/>
      <c r="CQ102" s="7"/>
      <c r="CR102" s="7"/>
      <c r="CS102" s="7"/>
      <c r="CT102" s="7"/>
      <c r="CU102" s="7">
        <v>9133344</v>
      </c>
      <c r="CV102" s="7">
        <v>9133344</v>
      </c>
      <c r="CW102" s="7"/>
      <c r="CX102" s="7"/>
      <c r="CY102" s="7"/>
      <c r="CZ102" s="7"/>
      <c r="DA102" s="7">
        <v>12938904</v>
      </c>
      <c r="DB102" s="82"/>
      <c r="DC102" s="7">
        <v>12938904</v>
      </c>
      <c r="DD102" s="7"/>
      <c r="DE102" s="7"/>
      <c r="DF102" s="7"/>
      <c r="DG102" s="7"/>
      <c r="DH102" s="7"/>
      <c r="DI102" s="7">
        <v>12938904</v>
      </c>
      <c r="DJ102" s="7">
        <v>12938904</v>
      </c>
      <c r="DK102" s="7"/>
      <c r="DL102" s="7"/>
      <c r="DM102" s="7"/>
      <c r="DN102" s="7"/>
      <c r="DO102" s="7">
        <v>9894456</v>
      </c>
      <c r="DP102" s="7">
        <v>9894456</v>
      </c>
      <c r="DQ102" s="7"/>
      <c r="DR102" s="7"/>
      <c r="DS102" s="7"/>
      <c r="DT102" s="7"/>
      <c r="DU102" s="7">
        <v>11289828</v>
      </c>
      <c r="DV102" s="7">
        <v>11289828</v>
      </c>
      <c r="DW102" s="7"/>
      <c r="DX102" s="7"/>
      <c r="DY102" s="7"/>
      <c r="DZ102" s="7"/>
      <c r="EA102" s="7"/>
      <c r="EB102" s="7"/>
      <c r="EC102" s="7">
        <v>38689860</v>
      </c>
      <c r="ED102" s="7">
        <v>38689860</v>
      </c>
      <c r="EE102" s="7"/>
      <c r="EF102" s="7"/>
      <c r="EG102" s="7"/>
      <c r="EH102" s="7"/>
      <c r="EI102" s="7"/>
      <c r="EJ102" s="7"/>
      <c r="EK102" s="7"/>
      <c r="EL102" s="7"/>
      <c r="EM102" s="7"/>
    </row>
    <row r="103" spans="1:143" s="21" customFormat="1" ht="48" customHeight="1">
      <c r="A103" s="3"/>
      <c r="B103" s="39" t="s">
        <v>202</v>
      </c>
      <c r="C103" s="7">
        <v>11183000</v>
      </c>
      <c r="D103" s="7"/>
      <c r="E103" s="7">
        <v>11183000</v>
      </c>
      <c r="F103" s="7"/>
      <c r="G103" s="7"/>
      <c r="H103" s="7"/>
      <c r="I103" s="114">
        <f t="shared" si="25"/>
        <v>11183000</v>
      </c>
      <c r="J103" s="114">
        <f t="shared" si="24"/>
        <v>0</v>
      </c>
      <c r="K103" s="7">
        <v>4455000</v>
      </c>
      <c r="L103" s="7"/>
      <c r="M103" s="7">
        <v>1268000</v>
      </c>
      <c r="N103" s="7"/>
      <c r="O103" s="7">
        <v>580000</v>
      </c>
      <c r="P103" s="7"/>
      <c r="Q103" s="7"/>
      <c r="R103" s="7">
        <v>310000</v>
      </c>
      <c r="S103" s="7">
        <v>310000</v>
      </c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>
        <v>803000</v>
      </c>
      <c r="AG103" s="7">
        <v>803000</v>
      </c>
      <c r="AH103" s="7"/>
      <c r="AI103" s="7"/>
      <c r="AJ103" s="7"/>
      <c r="AK103" s="7"/>
      <c r="AL103" s="7"/>
      <c r="AM103" s="7"/>
      <c r="AN103" s="7">
        <v>453000</v>
      </c>
      <c r="AO103" s="7">
        <v>453000</v>
      </c>
      <c r="AP103" s="7"/>
      <c r="AQ103" s="7"/>
      <c r="AR103" s="7"/>
      <c r="AS103" s="7"/>
      <c r="AT103" s="7"/>
      <c r="AU103" s="7"/>
      <c r="AV103" s="7"/>
      <c r="AW103" s="7">
        <v>606000</v>
      </c>
      <c r="AX103" s="7">
        <v>606000</v>
      </c>
      <c r="AY103" s="7"/>
      <c r="AZ103" s="7"/>
      <c r="BA103" s="7"/>
      <c r="BB103" s="7"/>
      <c r="BC103" s="7"/>
      <c r="BD103" s="7"/>
      <c r="BE103" s="7">
        <v>163000</v>
      </c>
      <c r="BF103" s="7">
        <v>163000</v>
      </c>
      <c r="BG103" s="7"/>
      <c r="BH103" s="7"/>
      <c r="BI103" s="7"/>
      <c r="BJ103" s="7"/>
      <c r="BK103" s="7">
        <v>160000</v>
      </c>
      <c r="BL103" s="7">
        <v>160000</v>
      </c>
      <c r="BM103" s="7"/>
      <c r="BN103" s="7"/>
      <c r="BO103" s="7"/>
      <c r="BP103" s="7"/>
      <c r="BQ103" s="7"/>
      <c r="BR103" s="7"/>
      <c r="BS103" s="7">
        <v>49000</v>
      </c>
      <c r="BT103" s="7">
        <v>49000</v>
      </c>
      <c r="BU103" s="7"/>
      <c r="BV103" s="7"/>
      <c r="BW103" s="7"/>
      <c r="BX103" s="7"/>
      <c r="BY103" s="7">
        <v>327000</v>
      </c>
      <c r="BZ103" s="7">
        <v>327000</v>
      </c>
      <c r="CA103" s="7"/>
      <c r="CB103" s="7"/>
      <c r="CC103" s="7"/>
      <c r="CD103" s="7"/>
      <c r="CE103" s="7"/>
      <c r="CF103" s="7"/>
      <c r="CG103" s="7">
        <v>336000</v>
      </c>
      <c r="CH103" s="7">
        <v>336000</v>
      </c>
      <c r="CI103" s="7"/>
      <c r="CJ103" s="7"/>
      <c r="CK103" s="7"/>
      <c r="CL103" s="7"/>
      <c r="CM103" s="7"/>
      <c r="CN103" s="7">
        <v>171000</v>
      </c>
      <c r="CO103" s="7">
        <v>171000</v>
      </c>
      <c r="CP103" s="7"/>
      <c r="CQ103" s="7"/>
      <c r="CR103" s="7"/>
      <c r="CS103" s="7"/>
      <c r="CT103" s="7"/>
      <c r="CU103" s="7">
        <v>107000</v>
      </c>
      <c r="CV103" s="7">
        <v>107000</v>
      </c>
      <c r="CW103" s="7"/>
      <c r="CX103" s="7"/>
      <c r="CY103" s="7"/>
      <c r="CZ103" s="7"/>
      <c r="DA103" s="7">
        <v>177000</v>
      </c>
      <c r="DB103" s="82"/>
      <c r="DC103" s="7">
        <v>177000</v>
      </c>
      <c r="DD103" s="7"/>
      <c r="DE103" s="7"/>
      <c r="DF103" s="7"/>
      <c r="DG103" s="7"/>
      <c r="DH103" s="7"/>
      <c r="DI103" s="7">
        <v>262000</v>
      </c>
      <c r="DJ103" s="7">
        <v>262000</v>
      </c>
      <c r="DK103" s="7"/>
      <c r="DL103" s="7"/>
      <c r="DM103" s="7"/>
      <c r="DN103" s="7"/>
      <c r="DO103" s="7">
        <v>165000</v>
      </c>
      <c r="DP103" s="7">
        <v>165000</v>
      </c>
      <c r="DQ103" s="7"/>
      <c r="DR103" s="7"/>
      <c r="DS103" s="7"/>
      <c r="DT103" s="7"/>
      <c r="DU103" s="7">
        <v>155000</v>
      </c>
      <c r="DV103" s="7">
        <v>155000</v>
      </c>
      <c r="DW103" s="7"/>
      <c r="DX103" s="7"/>
      <c r="DY103" s="7"/>
      <c r="DZ103" s="7"/>
      <c r="EA103" s="7"/>
      <c r="EB103" s="7"/>
      <c r="EC103" s="7">
        <v>636000</v>
      </c>
      <c r="ED103" s="7">
        <v>636000</v>
      </c>
      <c r="EE103" s="7"/>
      <c r="EF103" s="7"/>
      <c r="EG103" s="7"/>
      <c r="EH103" s="7"/>
      <c r="EI103" s="7"/>
      <c r="EJ103" s="7"/>
      <c r="EK103" s="7"/>
      <c r="EL103" s="7"/>
      <c r="EM103" s="7"/>
    </row>
    <row r="104" spans="1:143" s="28" customFormat="1" ht="48" customHeight="1">
      <c r="A104" s="27"/>
      <c r="B104" s="40" t="s">
        <v>203</v>
      </c>
      <c r="C104" s="54">
        <v>4410000</v>
      </c>
      <c r="D104" s="54">
        <v>4410000</v>
      </c>
      <c r="E104" s="54">
        <v>4410000</v>
      </c>
      <c r="F104" s="54">
        <v>4410000</v>
      </c>
      <c r="G104" s="54"/>
      <c r="H104" s="54"/>
      <c r="I104" s="114">
        <f aca="true" t="shared" si="26" ref="I104:I130">K104+M104+O104+R104+AF104+AN104+AW104+BE104+BK104+BS104+BY104+CG104+CN104+CU104+DA104+DI104+DO104+DU104+EC104</f>
        <v>0</v>
      </c>
      <c r="J104" s="114">
        <f t="shared" si="24"/>
        <v>4410000</v>
      </c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90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</row>
    <row r="105" spans="1:143" s="21" customFormat="1" ht="31.5">
      <c r="A105" s="3"/>
      <c r="B105" s="39" t="s">
        <v>204</v>
      </c>
      <c r="C105" s="7">
        <v>171300</v>
      </c>
      <c r="D105" s="7"/>
      <c r="E105" s="7">
        <v>171300</v>
      </c>
      <c r="F105" s="7"/>
      <c r="G105" s="7"/>
      <c r="H105" s="7"/>
      <c r="I105" s="114">
        <f t="shared" si="26"/>
        <v>171300</v>
      </c>
      <c r="J105" s="114">
        <f t="shared" si="24"/>
        <v>0</v>
      </c>
      <c r="K105" s="7"/>
      <c r="L105" s="7"/>
      <c r="M105" s="7"/>
      <c r="N105" s="7"/>
      <c r="O105" s="7">
        <v>76000</v>
      </c>
      <c r="P105" s="7"/>
      <c r="Q105" s="7"/>
      <c r="R105" s="7">
        <v>12000</v>
      </c>
      <c r="S105" s="7">
        <v>12000</v>
      </c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>
        <v>38000</v>
      </c>
      <c r="AO105" s="7">
        <v>38000</v>
      </c>
      <c r="AP105" s="7"/>
      <c r="AQ105" s="7"/>
      <c r="AR105" s="7"/>
      <c r="AS105" s="7"/>
      <c r="AT105" s="7"/>
      <c r="AU105" s="7"/>
      <c r="AV105" s="7"/>
      <c r="AW105" s="7">
        <v>11000</v>
      </c>
      <c r="AX105" s="7">
        <v>11000</v>
      </c>
      <c r="AY105" s="7"/>
      <c r="AZ105" s="7"/>
      <c r="BA105" s="7"/>
      <c r="BB105" s="7"/>
      <c r="BC105" s="7"/>
      <c r="BD105" s="7"/>
      <c r="BE105" s="7">
        <v>1000</v>
      </c>
      <c r="BF105" s="7">
        <v>1000</v>
      </c>
      <c r="BG105" s="7"/>
      <c r="BH105" s="7"/>
      <c r="BI105" s="7"/>
      <c r="BJ105" s="7"/>
      <c r="BK105" s="7">
        <v>4000</v>
      </c>
      <c r="BL105" s="7">
        <v>4000</v>
      </c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>
        <v>2000</v>
      </c>
      <c r="CH105" s="7">
        <v>2000</v>
      </c>
      <c r="CI105" s="7"/>
      <c r="CJ105" s="7"/>
      <c r="CK105" s="7"/>
      <c r="CL105" s="7"/>
      <c r="CM105" s="7"/>
      <c r="CN105" s="7">
        <v>10000</v>
      </c>
      <c r="CO105" s="7">
        <v>10000</v>
      </c>
      <c r="CP105" s="7"/>
      <c r="CQ105" s="7"/>
      <c r="CR105" s="7"/>
      <c r="CS105" s="7"/>
      <c r="CT105" s="7"/>
      <c r="CU105" s="7">
        <v>500</v>
      </c>
      <c r="CV105" s="7">
        <v>500</v>
      </c>
      <c r="CW105" s="7"/>
      <c r="CX105" s="7"/>
      <c r="CY105" s="7"/>
      <c r="CZ105" s="7"/>
      <c r="DA105" s="7"/>
      <c r="DB105" s="82"/>
      <c r="DC105" s="7"/>
      <c r="DD105" s="7"/>
      <c r="DE105" s="7"/>
      <c r="DF105" s="7"/>
      <c r="DG105" s="7"/>
      <c r="DH105" s="7"/>
      <c r="DI105" s="7">
        <v>200</v>
      </c>
      <c r="DJ105" s="7">
        <v>200</v>
      </c>
      <c r="DK105" s="7"/>
      <c r="DL105" s="7"/>
      <c r="DM105" s="7"/>
      <c r="DN105" s="7"/>
      <c r="DO105" s="7">
        <v>10000</v>
      </c>
      <c r="DP105" s="7">
        <v>10000</v>
      </c>
      <c r="DQ105" s="7"/>
      <c r="DR105" s="7"/>
      <c r="DS105" s="7"/>
      <c r="DT105" s="7"/>
      <c r="DU105" s="7">
        <v>6300</v>
      </c>
      <c r="DV105" s="7">
        <v>6300</v>
      </c>
      <c r="DW105" s="7"/>
      <c r="DX105" s="7"/>
      <c r="DY105" s="7"/>
      <c r="DZ105" s="7"/>
      <c r="EA105" s="7"/>
      <c r="EB105" s="7"/>
      <c r="EC105" s="7">
        <v>300</v>
      </c>
      <c r="ED105" s="7">
        <v>300</v>
      </c>
      <c r="EE105" s="7"/>
      <c r="EF105" s="7"/>
      <c r="EG105" s="7"/>
      <c r="EH105" s="7"/>
      <c r="EI105" s="7"/>
      <c r="EJ105" s="7"/>
      <c r="EK105" s="7"/>
      <c r="EL105" s="7"/>
      <c r="EM105" s="7"/>
    </row>
    <row r="106" spans="1:143" s="21" customFormat="1" ht="32.25" customHeight="1">
      <c r="A106" s="3"/>
      <c r="B106" s="39" t="s">
        <v>205</v>
      </c>
      <c r="C106" s="7">
        <v>7497000</v>
      </c>
      <c r="D106" s="7"/>
      <c r="E106" s="7">
        <v>7497000</v>
      </c>
      <c r="F106" s="7"/>
      <c r="G106" s="7"/>
      <c r="H106" s="7"/>
      <c r="I106" s="114">
        <f t="shared" si="26"/>
        <v>7497000</v>
      </c>
      <c r="J106" s="114">
        <f t="shared" si="24"/>
        <v>0</v>
      </c>
      <c r="K106" s="7"/>
      <c r="L106" s="7"/>
      <c r="M106" s="7"/>
      <c r="N106" s="7"/>
      <c r="O106" s="7">
        <v>84000</v>
      </c>
      <c r="P106" s="7"/>
      <c r="Q106" s="7"/>
      <c r="R106" s="7">
        <v>2238000</v>
      </c>
      <c r="S106" s="7">
        <v>2238000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>
        <v>1683000</v>
      </c>
      <c r="AG106" s="7">
        <v>1683000</v>
      </c>
      <c r="AH106" s="7"/>
      <c r="AI106" s="7"/>
      <c r="AJ106" s="7"/>
      <c r="AK106" s="7"/>
      <c r="AL106" s="7"/>
      <c r="AM106" s="7"/>
      <c r="AN106" s="7">
        <v>240000</v>
      </c>
      <c r="AO106" s="7">
        <v>240000</v>
      </c>
      <c r="AP106" s="7"/>
      <c r="AQ106" s="7"/>
      <c r="AR106" s="7"/>
      <c r="AS106" s="7"/>
      <c r="AT106" s="7"/>
      <c r="AU106" s="7"/>
      <c r="AV106" s="7"/>
      <c r="AW106" s="7">
        <v>860000</v>
      </c>
      <c r="AX106" s="7">
        <v>860000</v>
      </c>
      <c r="AY106" s="7"/>
      <c r="AZ106" s="7"/>
      <c r="BA106" s="7"/>
      <c r="BB106" s="7"/>
      <c r="BC106" s="7"/>
      <c r="BD106" s="7"/>
      <c r="BE106" s="7">
        <v>93000</v>
      </c>
      <c r="BF106" s="7">
        <v>93000</v>
      </c>
      <c r="BG106" s="7"/>
      <c r="BH106" s="7"/>
      <c r="BI106" s="7"/>
      <c r="BJ106" s="7"/>
      <c r="BK106" s="7">
        <v>300000</v>
      </c>
      <c r="BL106" s="7">
        <v>300000</v>
      </c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>
        <v>750000</v>
      </c>
      <c r="BZ106" s="7">
        <v>750000</v>
      </c>
      <c r="CA106" s="7"/>
      <c r="CB106" s="7"/>
      <c r="CC106" s="7"/>
      <c r="CD106" s="7"/>
      <c r="CE106" s="7"/>
      <c r="CF106" s="7"/>
      <c r="CG106" s="7">
        <v>120000</v>
      </c>
      <c r="CH106" s="7">
        <v>120000</v>
      </c>
      <c r="CI106" s="7"/>
      <c r="CJ106" s="7"/>
      <c r="CK106" s="7"/>
      <c r="CL106" s="7"/>
      <c r="CM106" s="7"/>
      <c r="CN106" s="7">
        <v>65000</v>
      </c>
      <c r="CO106" s="7">
        <v>65000</v>
      </c>
      <c r="CP106" s="7"/>
      <c r="CQ106" s="7"/>
      <c r="CR106" s="7"/>
      <c r="CS106" s="7"/>
      <c r="CT106" s="7"/>
      <c r="CU106" s="7">
        <v>25000</v>
      </c>
      <c r="CV106" s="7">
        <v>25000</v>
      </c>
      <c r="CW106" s="7"/>
      <c r="CX106" s="7"/>
      <c r="CY106" s="7"/>
      <c r="CZ106" s="7"/>
      <c r="DA106" s="7">
        <v>25000</v>
      </c>
      <c r="DB106" s="82"/>
      <c r="DC106" s="7">
        <v>25000</v>
      </c>
      <c r="DD106" s="7"/>
      <c r="DE106" s="7"/>
      <c r="DF106" s="7"/>
      <c r="DG106" s="7"/>
      <c r="DH106" s="7"/>
      <c r="DI106" s="7">
        <v>400000</v>
      </c>
      <c r="DJ106" s="7">
        <v>400000</v>
      </c>
      <c r="DK106" s="7"/>
      <c r="DL106" s="7"/>
      <c r="DM106" s="7"/>
      <c r="DN106" s="7"/>
      <c r="DO106" s="7">
        <v>14000</v>
      </c>
      <c r="DP106" s="7">
        <v>14000</v>
      </c>
      <c r="DQ106" s="7"/>
      <c r="DR106" s="7"/>
      <c r="DS106" s="7"/>
      <c r="DT106" s="7"/>
      <c r="DU106" s="7">
        <v>264000</v>
      </c>
      <c r="DV106" s="7">
        <v>264000</v>
      </c>
      <c r="DW106" s="7"/>
      <c r="DX106" s="7"/>
      <c r="DY106" s="7"/>
      <c r="DZ106" s="7"/>
      <c r="EA106" s="7"/>
      <c r="EB106" s="7"/>
      <c r="EC106" s="7">
        <v>336000</v>
      </c>
      <c r="ED106" s="7">
        <v>336000</v>
      </c>
      <c r="EE106" s="7"/>
      <c r="EF106" s="7"/>
      <c r="EG106" s="7"/>
      <c r="EH106" s="7"/>
      <c r="EI106" s="7"/>
      <c r="EJ106" s="7"/>
      <c r="EK106" s="7"/>
      <c r="EL106" s="7"/>
      <c r="EM106" s="7"/>
    </row>
    <row r="107" spans="1:143" s="21" customFormat="1" ht="46.5" customHeight="1">
      <c r="A107" s="3"/>
      <c r="B107" s="39" t="s">
        <v>206</v>
      </c>
      <c r="C107" s="7">
        <v>90000</v>
      </c>
      <c r="D107" s="7"/>
      <c r="E107" s="7">
        <v>90000</v>
      </c>
      <c r="F107" s="7"/>
      <c r="G107" s="7"/>
      <c r="H107" s="7"/>
      <c r="I107" s="114">
        <f t="shared" si="26"/>
        <v>90000</v>
      </c>
      <c r="J107" s="114">
        <f t="shared" si="24"/>
        <v>0</v>
      </c>
      <c r="K107" s="7"/>
      <c r="L107" s="7"/>
      <c r="M107" s="7"/>
      <c r="N107" s="7"/>
      <c r="O107" s="7">
        <v>6390</v>
      </c>
      <c r="P107" s="7"/>
      <c r="Q107" s="7"/>
      <c r="R107" s="7">
        <v>4500</v>
      </c>
      <c r="S107" s="7">
        <v>4500</v>
      </c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>
        <v>9000</v>
      </c>
      <c r="AG107" s="7">
        <v>9000</v>
      </c>
      <c r="AH107" s="7"/>
      <c r="AI107" s="7"/>
      <c r="AJ107" s="7"/>
      <c r="AK107" s="7"/>
      <c r="AL107" s="7"/>
      <c r="AM107" s="7"/>
      <c r="AN107" s="7">
        <v>7110</v>
      </c>
      <c r="AO107" s="7">
        <v>7110</v>
      </c>
      <c r="AP107" s="7"/>
      <c r="AQ107" s="7"/>
      <c r="AR107" s="7"/>
      <c r="AS107" s="7"/>
      <c r="AT107" s="7"/>
      <c r="AU107" s="7"/>
      <c r="AV107" s="7"/>
      <c r="AW107" s="7">
        <v>4590</v>
      </c>
      <c r="AX107" s="7">
        <v>4590</v>
      </c>
      <c r="AY107" s="7"/>
      <c r="AZ107" s="7"/>
      <c r="BA107" s="7"/>
      <c r="BB107" s="7"/>
      <c r="BC107" s="7"/>
      <c r="BD107" s="7"/>
      <c r="BE107" s="7">
        <v>2430</v>
      </c>
      <c r="BF107" s="7">
        <v>2430</v>
      </c>
      <c r="BG107" s="7"/>
      <c r="BH107" s="7"/>
      <c r="BI107" s="7"/>
      <c r="BJ107" s="7"/>
      <c r="BK107" s="7">
        <v>3870</v>
      </c>
      <c r="BL107" s="7">
        <v>3870</v>
      </c>
      <c r="BM107" s="7"/>
      <c r="BN107" s="7"/>
      <c r="BO107" s="7"/>
      <c r="BP107" s="7"/>
      <c r="BQ107" s="7"/>
      <c r="BR107" s="7"/>
      <c r="BS107" s="7">
        <v>1350</v>
      </c>
      <c r="BT107" s="7">
        <v>1350</v>
      </c>
      <c r="BU107" s="7"/>
      <c r="BV107" s="7"/>
      <c r="BW107" s="7"/>
      <c r="BX107" s="7"/>
      <c r="BY107" s="7">
        <v>6930</v>
      </c>
      <c r="BZ107" s="7">
        <v>6930</v>
      </c>
      <c r="CA107" s="7"/>
      <c r="CB107" s="7"/>
      <c r="CC107" s="7"/>
      <c r="CD107" s="7"/>
      <c r="CE107" s="7"/>
      <c r="CF107" s="7"/>
      <c r="CG107" s="7">
        <v>4500</v>
      </c>
      <c r="CH107" s="7">
        <v>4500</v>
      </c>
      <c r="CI107" s="7"/>
      <c r="CJ107" s="7"/>
      <c r="CK107" s="7"/>
      <c r="CL107" s="7"/>
      <c r="CM107" s="7"/>
      <c r="CN107" s="7">
        <v>720</v>
      </c>
      <c r="CO107" s="7">
        <v>720</v>
      </c>
      <c r="CP107" s="7"/>
      <c r="CQ107" s="7"/>
      <c r="CR107" s="7"/>
      <c r="CS107" s="7"/>
      <c r="CT107" s="7"/>
      <c r="CU107" s="7">
        <v>3420</v>
      </c>
      <c r="CV107" s="7">
        <v>3420</v>
      </c>
      <c r="CW107" s="7"/>
      <c r="CX107" s="7"/>
      <c r="CY107" s="7"/>
      <c r="CZ107" s="7"/>
      <c r="DA107" s="7">
        <v>5400</v>
      </c>
      <c r="DB107" s="82"/>
      <c r="DC107" s="7">
        <v>5400</v>
      </c>
      <c r="DD107" s="7"/>
      <c r="DE107" s="7"/>
      <c r="DF107" s="7"/>
      <c r="DG107" s="7"/>
      <c r="DH107" s="7"/>
      <c r="DI107" s="7">
        <v>6120</v>
      </c>
      <c r="DJ107" s="7">
        <v>6120</v>
      </c>
      <c r="DK107" s="7"/>
      <c r="DL107" s="7"/>
      <c r="DM107" s="7"/>
      <c r="DN107" s="7"/>
      <c r="DO107" s="7">
        <v>5580</v>
      </c>
      <c r="DP107" s="7">
        <v>5580</v>
      </c>
      <c r="DQ107" s="7"/>
      <c r="DR107" s="7"/>
      <c r="DS107" s="7"/>
      <c r="DT107" s="7"/>
      <c r="DU107" s="7">
        <v>4590</v>
      </c>
      <c r="DV107" s="7">
        <v>4590</v>
      </c>
      <c r="DW107" s="7"/>
      <c r="DX107" s="7"/>
      <c r="DY107" s="7"/>
      <c r="DZ107" s="7"/>
      <c r="EA107" s="7"/>
      <c r="EB107" s="7"/>
      <c r="EC107" s="7">
        <v>13500</v>
      </c>
      <c r="ED107" s="7">
        <v>13500</v>
      </c>
      <c r="EE107" s="7"/>
      <c r="EF107" s="7"/>
      <c r="EG107" s="7"/>
      <c r="EH107" s="7"/>
      <c r="EI107" s="7"/>
      <c r="EJ107" s="7"/>
      <c r="EK107" s="7"/>
      <c r="EL107" s="7"/>
      <c r="EM107" s="7"/>
    </row>
    <row r="108" spans="1:143" s="21" customFormat="1" ht="15.75">
      <c r="A108" s="3"/>
      <c r="B108" s="39" t="s">
        <v>207</v>
      </c>
      <c r="C108" s="7">
        <v>824663</v>
      </c>
      <c r="D108" s="7"/>
      <c r="E108" s="7">
        <v>824663</v>
      </c>
      <c r="F108" s="7"/>
      <c r="G108" s="7"/>
      <c r="H108" s="7"/>
      <c r="I108" s="114">
        <f t="shared" si="26"/>
        <v>824663</v>
      </c>
      <c r="J108" s="114">
        <f t="shared" si="24"/>
        <v>0</v>
      </c>
      <c r="K108" s="7"/>
      <c r="L108" s="7"/>
      <c r="M108" s="7">
        <v>40000</v>
      </c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>
        <v>20000</v>
      </c>
      <c r="AG108" s="7">
        <v>20000</v>
      </c>
      <c r="AH108" s="7"/>
      <c r="AI108" s="7"/>
      <c r="AJ108" s="7"/>
      <c r="AK108" s="7"/>
      <c r="AL108" s="7"/>
      <c r="AM108" s="7"/>
      <c r="AN108" s="7">
        <v>764663</v>
      </c>
      <c r="AO108" s="7">
        <v>764663</v>
      </c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82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</row>
    <row r="109" spans="1:143" s="21" customFormat="1" ht="31.5">
      <c r="A109" s="3"/>
      <c r="B109" s="49" t="s">
        <v>208</v>
      </c>
      <c r="C109" s="7">
        <v>5024330</v>
      </c>
      <c r="D109" s="7"/>
      <c r="E109" s="7">
        <v>5024330</v>
      </c>
      <c r="F109" s="7"/>
      <c r="G109" s="7"/>
      <c r="H109" s="7"/>
      <c r="I109" s="114">
        <f t="shared" si="26"/>
        <v>5024330</v>
      </c>
      <c r="J109" s="114">
        <f t="shared" si="24"/>
        <v>0</v>
      </c>
      <c r="K109" s="7">
        <v>1982521</v>
      </c>
      <c r="L109" s="7"/>
      <c r="M109" s="7">
        <v>123908</v>
      </c>
      <c r="N109" s="7"/>
      <c r="O109" s="7">
        <v>503080</v>
      </c>
      <c r="P109" s="7"/>
      <c r="Q109" s="7"/>
      <c r="R109" s="7">
        <v>27535</v>
      </c>
      <c r="S109" s="7">
        <v>27535</v>
      </c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>
        <v>371723</v>
      </c>
      <c r="AG109" s="7">
        <v>371723</v>
      </c>
      <c r="AH109" s="7"/>
      <c r="AI109" s="7"/>
      <c r="AJ109" s="7"/>
      <c r="AK109" s="7"/>
      <c r="AL109" s="7"/>
      <c r="AM109" s="7"/>
      <c r="AN109" s="7">
        <v>302885</v>
      </c>
      <c r="AO109" s="7">
        <v>302885</v>
      </c>
      <c r="AP109" s="7"/>
      <c r="AQ109" s="7"/>
      <c r="AR109" s="7"/>
      <c r="AS109" s="7"/>
      <c r="AT109" s="7"/>
      <c r="AU109" s="7"/>
      <c r="AV109" s="7"/>
      <c r="AW109" s="7">
        <v>605770</v>
      </c>
      <c r="AX109" s="7">
        <v>605770</v>
      </c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>
        <v>27535</v>
      </c>
      <c r="BL109" s="7">
        <v>27535</v>
      </c>
      <c r="BM109" s="7"/>
      <c r="BN109" s="7"/>
      <c r="BO109" s="7"/>
      <c r="BP109" s="7"/>
      <c r="BQ109" s="7"/>
      <c r="BR109" s="7"/>
      <c r="BS109" s="7">
        <v>27535</v>
      </c>
      <c r="BT109" s="7">
        <v>27535</v>
      </c>
      <c r="BU109" s="7"/>
      <c r="BV109" s="7"/>
      <c r="BW109" s="7"/>
      <c r="BX109" s="7"/>
      <c r="BY109" s="7">
        <v>88112</v>
      </c>
      <c r="BZ109" s="7">
        <v>88112</v>
      </c>
      <c r="CA109" s="7"/>
      <c r="CB109" s="7"/>
      <c r="CC109" s="7"/>
      <c r="CD109" s="7"/>
      <c r="CE109" s="7"/>
      <c r="CF109" s="7"/>
      <c r="CG109" s="7">
        <v>173471</v>
      </c>
      <c r="CH109" s="7">
        <v>173471</v>
      </c>
      <c r="CI109" s="7"/>
      <c r="CJ109" s="7"/>
      <c r="CK109" s="7"/>
      <c r="CL109" s="7"/>
      <c r="CM109" s="7"/>
      <c r="CN109" s="7">
        <v>27535</v>
      </c>
      <c r="CO109" s="7">
        <v>27535</v>
      </c>
      <c r="CP109" s="7"/>
      <c r="CQ109" s="7"/>
      <c r="CR109" s="7"/>
      <c r="CS109" s="7"/>
      <c r="CT109" s="7"/>
      <c r="CU109" s="7">
        <v>19274</v>
      </c>
      <c r="CV109" s="7">
        <v>19274</v>
      </c>
      <c r="CW109" s="7"/>
      <c r="CX109" s="7"/>
      <c r="CY109" s="7"/>
      <c r="CZ109" s="7"/>
      <c r="DA109" s="7">
        <v>60577</v>
      </c>
      <c r="DB109" s="82"/>
      <c r="DC109" s="7">
        <v>60577</v>
      </c>
      <c r="DD109" s="7"/>
      <c r="DE109" s="7"/>
      <c r="DF109" s="7"/>
      <c r="DG109" s="7"/>
      <c r="DH109" s="7"/>
      <c r="DI109" s="7">
        <v>123908</v>
      </c>
      <c r="DJ109" s="7">
        <v>123908</v>
      </c>
      <c r="DK109" s="7"/>
      <c r="DL109" s="7"/>
      <c r="DM109" s="7"/>
      <c r="DN109" s="7"/>
      <c r="DO109" s="7">
        <v>13768</v>
      </c>
      <c r="DP109" s="7">
        <v>13768</v>
      </c>
      <c r="DQ109" s="7"/>
      <c r="DR109" s="7"/>
      <c r="DS109" s="7"/>
      <c r="DT109" s="7"/>
      <c r="DU109" s="7">
        <v>49563</v>
      </c>
      <c r="DV109" s="7">
        <v>49563</v>
      </c>
      <c r="DW109" s="7"/>
      <c r="DX109" s="7"/>
      <c r="DY109" s="7"/>
      <c r="DZ109" s="7"/>
      <c r="EA109" s="7"/>
      <c r="EB109" s="7"/>
      <c r="EC109" s="7">
        <v>495630</v>
      </c>
      <c r="ED109" s="7">
        <v>495630</v>
      </c>
      <c r="EE109" s="7"/>
      <c r="EF109" s="7"/>
      <c r="EG109" s="7"/>
      <c r="EH109" s="7"/>
      <c r="EI109" s="7"/>
      <c r="EJ109" s="7"/>
      <c r="EK109" s="7"/>
      <c r="EL109" s="7"/>
      <c r="EM109" s="7"/>
    </row>
    <row r="110" spans="1:143" s="21" customFormat="1" ht="31.5">
      <c r="A110" s="3"/>
      <c r="B110" s="39" t="s">
        <v>209</v>
      </c>
      <c r="C110" s="7">
        <v>12557000</v>
      </c>
      <c r="D110" s="7"/>
      <c r="E110" s="7">
        <v>12557000</v>
      </c>
      <c r="F110" s="7"/>
      <c r="G110" s="7"/>
      <c r="H110" s="7"/>
      <c r="I110" s="114">
        <f t="shared" si="26"/>
        <v>12557000</v>
      </c>
      <c r="J110" s="114">
        <f t="shared" si="24"/>
        <v>0</v>
      </c>
      <c r="K110" s="7"/>
      <c r="L110" s="7"/>
      <c r="M110" s="7"/>
      <c r="N110" s="7"/>
      <c r="O110" s="7"/>
      <c r="P110" s="7"/>
      <c r="Q110" s="7"/>
      <c r="R110" s="7">
        <v>1887642</v>
      </c>
      <c r="S110" s="7"/>
      <c r="T110" s="7">
        <f>SUM(U110:AE110)</f>
        <v>1887642</v>
      </c>
      <c r="U110" s="7">
        <v>205170</v>
      </c>
      <c r="V110" s="7">
        <v>82094</v>
      </c>
      <c r="W110" s="7">
        <v>205170</v>
      </c>
      <c r="X110" s="7">
        <v>205170</v>
      </c>
      <c r="Y110" s="7">
        <v>205170</v>
      </c>
      <c r="Z110" s="7">
        <v>82094</v>
      </c>
      <c r="AA110" s="7">
        <v>205170</v>
      </c>
      <c r="AB110" s="7">
        <v>205170</v>
      </c>
      <c r="AC110" s="7">
        <v>205170</v>
      </c>
      <c r="AD110" s="7">
        <v>82094</v>
      </c>
      <c r="AE110" s="7">
        <v>205170</v>
      </c>
      <c r="AF110" s="7">
        <v>1107944</v>
      </c>
      <c r="AG110" s="7"/>
      <c r="AH110" s="7">
        <f>AJ110+AK110+AL110+AM110</f>
        <v>1107944</v>
      </c>
      <c r="AI110" s="7"/>
      <c r="AJ110" s="7">
        <v>205170</v>
      </c>
      <c r="AK110" s="7">
        <v>410340</v>
      </c>
      <c r="AL110" s="7">
        <v>82094</v>
      </c>
      <c r="AM110" s="7">
        <v>410340</v>
      </c>
      <c r="AN110" s="7">
        <v>902774</v>
      </c>
      <c r="AO110" s="7"/>
      <c r="AP110" s="7">
        <f>AQ110+AR110+AS110+AT110+AU110</f>
        <v>902774</v>
      </c>
      <c r="AQ110" s="7">
        <v>205170</v>
      </c>
      <c r="AR110" s="7">
        <v>205170</v>
      </c>
      <c r="AS110" s="7">
        <v>205170</v>
      </c>
      <c r="AT110" s="7">
        <v>205170</v>
      </c>
      <c r="AU110" s="7">
        <v>82094</v>
      </c>
      <c r="AV110" s="7"/>
      <c r="AW110" s="7">
        <v>779698</v>
      </c>
      <c r="AX110" s="7"/>
      <c r="AY110" s="7">
        <f>AZ110+BA110+BB110+BC110</f>
        <v>779698</v>
      </c>
      <c r="AZ110" s="7">
        <v>82094</v>
      </c>
      <c r="BA110" s="7">
        <v>82094</v>
      </c>
      <c r="BB110" s="7">
        <v>205170</v>
      </c>
      <c r="BC110" s="7">
        <v>410340</v>
      </c>
      <c r="BD110" s="7"/>
      <c r="BE110" s="7">
        <v>369356</v>
      </c>
      <c r="BF110" s="7"/>
      <c r="BG110" s="7">
        <f>BH110+BI110+BJ110</f>
        <v>369356</v>
      </c>
      <c r="BH110" s="7">
        <v>205170</v>
      </c>
      <c r="BI110" s="7">
        <v>82093</v>
      </c>
      <c r="BJ110" s="7">
        <v>82093</v>
      </c>
      <c r="BK110" s="7">
        <v>533546</v>
      </c>
      <c r="BL110" s="7"/>
      <c r="BM110" s="7">
        <f>SUM(BN110:BR110)</f>
        <v>533546</v>
      </c>
      <c r="BN110" s="7">
        <v>205170</v>
      </c>
      <c r="BO110" s="7">
        <v>82094</v>
      </c>
      <c r="BP110" s="7">
        <v>82094</v>
      </c>
      <c r="BQ110" s="7">
        <v>82094</v>
      </c>
      <c r="BR110" s="7">
        <v>82094</v>
      </c>
      <c r="BS110" s="7">
        <v>164188</v>
      </c>
      <c r="BT110" s="7"/>
      <c r="BU110" s="7">
        <f>BV110+BW110</f>
        <v>164188</v>
      </c>
      <c r="BV110" s="7">
        <v>82094</v>
      </c>
      <c r="BW110" s="7">
        <v>82094</v>
      </c>
      <c r="BX110" s="7"/>
      <c r="BY110" s="7">
        <v>574528</v>
      </c>
      <c r="BZ110" s="7"/>
      <c r="CA110" s="7">
        <f>CB110+CC110+CD110+CE110</f>
        <v>574528</v>
      </c>
      <c r="CB110" s="7">
        <v>82094</v>
      </c>
      <c r="CC110" s="7">
        <v>82094</v>
      </c>
      <c r="CD110" s="7">
        <v>205170</v>
      </c>
      <c r="CE110" s="7">
        <v>205170</v>
      </c>
      <c r="CF110" s="7"/>
      <c r="CG110" s="7">
        <v>615510</v>
      </c>
      <c r="CH110" s="7"/>
      <c r="CI110" s="7">
        <f>CJ110+CK110+CL110</f>
        <v>615510</v>
      </c>
      <c r="CJ110" s="7">
        <v>205170</v>
      </c>
      <c r="CK110" s="7">
        <v>205170</v>
      </c>
      <c r="CL110" s="7">
        <v>205170</v>
      </c>
      <c r="CM110" s="7"/>
      <c r="CN110" s="7">
        <v>451452</v>
      </c>
      <c r="CO110" s="7"/>
      <c r="CP110" s="7">
        <f>CQ110+CR110+CS110+CT110</f>
        <v>451452</v>
      </c>
      <c r="CQ110" s="7">
        <v>82094</v>
      </c>
      <c r="CR110" s="7">
        <v>82094</v>
      </c>
      <c r="CS110" s="7">
        <v>82094</v>
      </c>
      <c r="CT110" s="7">
        <v>205170</v>
      </c>
      <c r="CU110" s="7">
        <v>492434</v>
      </c>
      <c r="CV110" s="7"/>
      <c r="CW110" s="7">
        <f>CX110+CY110+CZ110</f>
        <v>492434</v>
      </c>
      <c r="CX110" s="7">
        <v>82094</v>
      </c>
      <c r="CY110" s="7">
        <v>205170</v>
      </c>
      <c r="CZ110" s="7">
        <v>205170</v>
      </c>
      <c r="DA110" s="7">
        <v>820680</v>
      </c>
      <c r="DB110" s="82"/>
      <c r="DC110" s="7"/>
      <c r="DD110" s="7">
        <f>DE110+DF110+DG110+DH110</f>
        <v>820680</v>
      </c>
      <c r="DE110" s="7">
        <v>205170</v>
      </c>
      <c r="DF110" s="7">
        <v>205170</v>
      </c>
      <c r="DG110" s="7">
        <v>205170</v>
      </c>
      <c r="DH110" s="7">
        <v>205170</v>
      </c>
      <c r="DI110" s="7">
        <v>410340</v>
      </c>
      <c r="DJ110" s="7"/>
      <c r="DK110" s="7">
        <f>DM110+DN110</f>
        <v>410340</v>
      </c>
      <c r="DL110" s="7"/>
      <c r="DM110" s="7">
        <v>205170</v>
      </c>
      <c r="DN110" s="7">
        <v>205170</v>
      </c>
      <c r="DO110" s="7">
        <v>615510</v>
      </c>
      <c r="DP110" s="7"/>
      <c r="DQ110" s="7">
        <f>DR110+DS110+DT110</f>
        <v>615510</v>
      </c>
      <c r="DR110" s="7">
        <v>205170</v>
      </c>
      <c r="DS110" s="7">
        <v>205170</v>
      </c>
      <c r="DT110" s="7">
        <v>205170</v>
      </c>
      <c r="DU110" s="7">
        <v>574528</v>
      </c>
      <c r="DV110" s="7"/>
      <c r="DW110" s="7">
        <f>DY110+DZ110+EA110+EB110</f>
        <v>574528</v>
      </c>
      <c r="DX110" s="7"/>
      <c r="DY110" s="7">
        <v>205170</v>
      </c>
      <c r="DZ110" s="7">
        <v>82094</v>
      </c>
      <c r="EA110" s="7">
        <v>205170</v>
      </c>
      <c r="EB110" s="7">
        <v>82094</v>
      </c>
      <c r="EC110" s="7">
        <v>2256870</v>
      </c>
      <c r="ED110" s="7"/>
      <c r="EE110" s="7">
        <f>EF110+EG110+EH110+EI110+EJ110+EK110+EL110+EM110</f>
        <v>2256870</v>
      </c>
      <c r="EF110" s="7">
        <v>205170</v>
      </c>
      <c r="EG110" s="7">
        <v>205170</v>
      </c>
      <c r="EH110" s="7">
        <v>205170</v>
      </c>
      <c r="EI110" s="7">
        <v>205170</v>
      </c>
      <c r="EJ110" s="7">
        <v>205170</v>
      </c>
      <c r="EK110" s="7">
        <v>410340</v>
      </c>
      <c r="EL110" s="7">
        <v>410340</v>
      </c>
      <c r="EM110" s="7">
        <v>410340</v>
      </c>
    </row>
    <row r="111" spans="1:143" s="21" customFormat="1" ht="48" customHeight="1">
      <c r="A111" s="3"/>
      <c r="B111" s="39" t="s">
        <v>210</v>
      </c>
      <c r="C111" s="7">
        <v>142000</v>
      </c>
      <c r="D111" s="7"/>
      <c r="E111" s="7">
        <v>142000</v>
      </c>
      <c r="F111" s="7"/>
      <c r="G111" s="7"/>
      <c r="H111" s="7"/>
      <c r="I111" s="114">
        <f t="shared" si="26"/>
        <v>142000</v>
      </c>
      <c r="J111" s="114">
        <f t="shared" si="24"/>
        <v>0</v>
      </c>
      <c r="K111" s="7">
        <v>60470</v>
      </c>
      <c r="L111" s="7"/>
      <c r="M111" s="7">
        <v>21390</v>
      </c>
      <c r="N111" s="7"/>
      <c r="O111" s="7">
        <v>7630</v>
      </c>
      <c r="P111" s="7"/>
      <c r="Q111" s="7"/>
      <c r="R111" s="7">
        <v>3940</v>
      </c>
      <c r="S111" s="7">
        <v>3940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>
        <v>7255</v>
      </c>
      <c r="AG111" s="7">
        <v>7255</v>
      </c>
      <c r="AH111" s="7"/>
      <c r="AI111" s="7"/>
      <c r="AJ111" s="7"/>
      <c r="AK111" s="7"/>
      <c r="AL111" s="7"/>
      <c r="AM111" s="7"/>
      <c r="AN111" s="7">
        <v>5165</v>
      </c>
      <c r="AO111" s="7">
        <v>5165</v>
      </c>
      <c r="AP111" s="7"/>
      <c r="AQ111" s="7"/>
      <c r="AR111" s="7"/>
      <c r="AS111" s="7"/>
      <c r="AT111" s="7"/>
      <c r="AU111" s="7"/>
      <c r="AV111" s="7"/>
      <c r="AW111" s="7">
        <v>6890</v>
      </c>
      <c r="AX111" s="7">
        <v>6890</v>
      </c>
      <c r="AY111" s="7"/>
      <c r="AZ111" s="7"/>
      <c r="BA111" s="7"/>
      <c r="BB111" s="7"/>
      <c r="BC111" s="7"/>
      <c r="BD111" s="7"/>
      <c r="BE111" s="7">
        <v>1600</v>
      </c>
      <c r="BF111" s="7">
        <v>1600</v>
      </c>
      <c r="BG111" s="7"/>
      <c r="BH111" s="7"/>
      <c r="BI111" s="7"/>
      <c r="BJ111" s="7"/>
      <c r="BK111" s="7">
        <v>2090</v>
      </c>
      <c r="BL111" s="7">
        <v>2090</v>
      </c>
      <c r="BM111" s="7"/>
      <c r="BN111" s="7"/>
      <c r="BO111" s="7"/>
      <c r="BP111" s="7"/>
      <c r="BQ111" s="7"/>
      <c r="BR111" s="7"/>
      <c r="BS111" s="7">
        <v>1110</v>
      </c>
      <c r="BT111" s="7">
        <v>1110</v>
      </c>
      <c r="BU111" s="7"/>
      <c r="BV111" s="7"/>
      <c r="BW111" s="7"/>
      <c r="BX111" s="7"/>
      <c r="BY111" s="7">
        <v>3320</v>
      </c>
      <c r="BZ111" s="7">
        <v>3320</v>
      </c>
      <c r="CA111" s="7"/>
      <c r="CB111" s="7"/>
      <c r="CC111" s="7"/>
      <c r="CD111" s="7"/>
      <c r="CE111" s="7"/>
      <c r="CF111" s="7"/>
      <c r="CG111" s="7">
        <v>3160</v>
      </c>
      <c r="CH111" s="7">
        <v>3160</v>
      </c>
      <c r="CI111" s="7"/>
      <c r="CJ111" s="7"/>
      <c r="CK111" s="7"/>
      <c r="CL111" s="7"/>
      <c r="CM111" s="7"/>
      <c r="CN111" s="7">
        <v>1725</v>
      </c>
      <c r="CO111" s="7">
        <v>1725</v>
      </c>
      <c r="CP111" s="7"/>
      <c r="CQ111" s="7"/>
      <c r="CR111" s="7"/>
      <c r="CS111" s="7"/>
      <c r="CT111" s="7"/>
      <c r="CU111" s="7">
        <v>1480</v>
      </c>
      <c r="CV111" s="7">
        <v>1480</v>
      </c>
      <c r="CW111" s="7"/>
      <c r="CX111" s="7"/>
      <c r="CY111" s="7"/>
      <c r="CZ111" s="7"/>
      <c r="DA111" s="7">
        <v>2220</v>
      </c>
      <c r="DB111" s="82"/>
      <c r="DC111" s="7">
        <v>2220</v>
      </c>
      <c r="DD111" s="7"/>
      <c r="DE111" s="7"/>
      <c r="DF111" s="7"/>
      <c r="DG111" s="7"/>
      <c r="DH111" s="7"/>
      <c r="DI111" s="7">
        <v>3080</v>
      </c>
      <c r="DJ111" s="7">
        <v>3080</v>
      </c>
      <c r="DK111" s="7"/>
      <c r="DL111" s="7"/>
      <c r="DM111" s="7"/>
      <c r="DN111" s="7"/>
      <c r="DO111" s="7">
        <v>1850</v>
      </c>
      <c r="DP111" s="7">
        <v>1850</v>
      </c>
      <c r="DQ111" s="7"/>
      <c r="DR111" s="7"/>
      <c r="DS111" s="7"/>
      <c r="DT111" s="7"/>
      <c r="DU111" s="7">
        <v>2215</v>
      </c>
      <c r="DV111" s="7">
        <v>2215</v>
      </c>
      <c r="DW111" s="7"/>
      <c r="DX111" s="7"/>
      <c r="DY111" s="7"/>
      <c r="DZ111" s="7"/>
      <c r="EA111" s="7"/>
      <c r="EB111" s="7"/>
      <c r="EC111" s="7">
        <v>5410</v>
      </c>
      <c r="ED111" s="7">
        <v>5410</v>
      </c>
      <c r="EE111" s="7"/>
      <c r="EF111" s="7"/>
      <c r="EG111" s="7"/>
      <c r="EH111" s="7"/>
      <c r="EI111" s="7"/>
      <c r="EJ111" s="7"/>
      <c r="EK111" s="7"/>
      <c r="EL111" s="7"/>
      <c r="EM111" s="7"/>
    </row>
    <row r="112" spans="1:143" s="21" customFormat="1" ht="31.5">
      <c r="A112" s="3"/>
      <c r="B112" s="39" t="s">
        <v>211</v>
      </c>
      <c r="C112" s="7">
        <v>86039200</v>
      </c>
      <c r="D112" s="7"/>
      <c r="E112" s="7">
        <v>86039200</v>
      </c>
      <c r="F112" s="7"/>
      <c r="G112" s="7"/>
      <c r="H112" s="7"/>
      <c r="I112" s="114">
        <f t="shared" si="26"/>
        <v>86039200</v>
      </c>
      <c r="J112" s="114">
        <f t="shared" si="24"/>
        <v>0</v>
      </c>
      <c r="K112" s="7">
        <v>32177605</v>
      </c>
      <c r="L112" s="7"/>
      <c r="M112" s="7">
        <v>9365725</v>
      </c>
      <c r="N112" s="7"/>
      <c r="O112" s="7">
        <v>5014159</v>
      </c>
      <c r="P112" s="7"/>
      <c r="Q112" s="7"/>
      <c r="R112" s="7">
        <v>2116593</v>
      </c>
      <c r="S112" s="7">
        <v>2116593</v>
      </c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>
        <v>5070304</v>
      </c>
      <c r="AG112" s="7">
        <v>5070304</v>
      </c>
      <c r="AH112" s="7"/>
      <c r="AI112" s="7"/>
      <c r="AJ112" s="7"/>
      <c r="AK112" s="7"/>
      <c r="AL112" s="7"/>
      <c r="AM112" s="7"/>
      <c r="AN112" s="7">
        <v>4024436</v>
      </c>
      <c r="AO112" s="7">
        <v>4024436</v>
      </c>
      <c r="AP112" s="7"/>
      <c r="AQ112" s="7"/>
      <c r="AR112" s="7"/>
      <c r="AS112" s="7"/>
      <c r="AT112" s="7"/>
      <c r="AU112" s="7"/>
      <c r="AV112" s="7"/>
      <c r="AW112" s="7">
        <v>3804623</v>
      </c>
      <c r="AX112" s="7">
        <v>3804623</v>
      </c>
      <c r="AY112" s="7"/>
      <c r="AZ112" s="7"/>
      <c r="BA112" s="7"/>
      <c r="BB112" s="7"/>
      <c r="BC112" s="7"/>
      <c r="BD112" s="7"/>
      <c r="BE112" s="7">
        <v>1461688</v>
      </c>
      <c r="BF112" s="7">
        <v>1461688</v>
      </c>
      <c r="BG112" s="7"/>
      <c r="BH112" s="7"/>
      <c r="BI112" s="7"/>
      <c r="BJ112" s="7"/>
      <c r="BK112" s="7">
        <v>2099886</v>
      </c>
      <c r="BL112" s="7">
        <v>2099886</v>
      </c>
      <c r="BM112" s="7"/>
      <c r="BN112" s="7"/>
      <c r="BO112" s="7"/>
      <c r="BP112" s="7"/>
      <c r="BQ112" s="7"/>
      <c r="BR112" s="7"/>
      <c r="BS112" s="7">
        <v>1299213</v>
      </c>
      <c r="BT112" s="7">
        <v>1299213</v>
      </c>
      <c r="BU112" s="7"/>
      <c r="BV112" s="7"/>
      <c r="BW112" s="7"/>
      <c r="BX112" s="7"/>
      <c r="BY112" s="7">
        <v>2134662</v>
      </c>
      <c r="BZ112" s="7">
        <v>2134662</v>
      </c>
      <c r="CA112" s="7"/>
      <c r="CB112" s="7"/>
      <c r="CC112" s="7"/>
      <c r="CD112" s="7"/>
      <c r="CE112" s="7"/>
      <c r="CF112" s="7"/>
      <c r="CG112" s="7">
        <v>2544370</v>
      </c>
      <c r="CH112" s="7">
        <v>2544370</v>
      </c>
      <c r="CI112" s="7"/>
      <c r="CJ112" s="7"/>
      <c r="CK112" s="7"/>
      <c r="CL112" s="7"/>
      <c r="CM112" s="7"/>
      <c r="CN112" s="7">
        <v>1654935</v>
      </c>
      <c r="CO112" s="7">
        <v>1654935</v>
      </c>
      <c r="CP112" s="7"/>
      <c r="CQ112" s="7"/>
      <c r="CR112" s="7"/>
      <c r="CS112" s="7"/>
      <c r="CT112" s="7"/>
      <c r="CU112" s="7">
        <v>1398056</v>
      </c>
      <c r="CV112" s="7">
        <v>1398056</v>
      </c>
      <c r="CW112" s="7"/>
      <c r="CX112" s="7"/>
      <c r="CY112" s="7"/>
      <c r="CZ112" s="7"/>
      <c r="DA112" s="7">
        <v>1940579</v>
      </c>
      <c r="DB112" s="82"/>
      <c r="DC112" s="7">
        <v>1940579</v>
      </c>
      <c r="DD112" s="7"/>
      <c r="DE112" s="7"/>
      <c r="DF112" s="7"/>
      <c r="DG112" s="7"/>
      <c r="DH112" s="7"/>
      <c r="DI112" s="7">
        <v>2266841</v>
      </c>
      <c r="DJ112" s="7">
        <v>2266841</v>
      </c>
      <c r="DK112" s="7"/>
      <c r="DL112" s="7"/>
      <c r="DM112" s="7"/>
      <c r="DN112" s="7"/>
      <c r="DO112" s="7">
        <v>1741705</v>
      </c>
      <c r="DP112" s="7">
        <v>1741705</v>
      </c>
      <c r="DQ112" s="7"/>
      <c r="DR112" s="7"/>
      <c r="DS112" s="7"/>
      <c r="DT112" s="7"/>
      <c r="DU112" s="7">
        <v>2221009</v>
      </c>
      <c r="DV112" s="7">
        <v>2221009</v>
      </c>
      <c r="DW112" s="7"/>
      <c r="DX112" s="7"/>
      <c r="DY112" s="7"/>
      <c r="DZ112" s="7"/>
      <c r="EA112" s="7"/>
      <c r="EB112" s="7"/>
      <c r="EC112" s="7">
        <v>3702811</v>
      </c>
      <c r="ED112" s="7">
        <v>3702811</v>
      </c>
      <c r="EE112" s="7"/>
      <c r="EF112" s="7"/>
      <c r="EG112" s="7"/>
      <c r="EH112" s="7"/>
      <c r="EI112" s="7"/>
      <c r="EJ112" s="7"/>
      <c r="EK112" s="7"/>
      <c r="EL112" s="7"/>
      <c r="EM112" s="7"/>
    </row>
    <row r="113" spans="1:143" s="21" customFormat="1" ht="31.5">
      <c r="A113" s="3"/>
      <c r="B113" s="39" t="s">
        <v>212</v>
      </c>
      <c r="C113" s="7">
        <v>49105106</v>
      </c>
      <c r="D113" s="7"/>
      <c r="E113" s="7">
        <v>49105106</v>
      </c>
      <c r="F113" s="7"/>
      <c r="G113" s="7"/>
      <c r="H113" s="7"/>
      <c r="I113" s="114">
        <f t="shared" si="26"/>
        <v>49105106</v>
      </c>
      <c r="J113" s="114">
        <f t="shared" si="24"/>
        <v>0</v>
      </c>
      <c r="K113" s="7">
        <v>21980758</v>
      </c>
      <c r="L113" s="7"/>
      <c r="M113" s="7">
        <v>6533744</v>
      </c>
      <c r="N113" s="7"/>
      <c r="O113" s="7">
        <v>2326578</v>
      </c>
      <c r="P113" s="7"/>
      <c r="Q113" s="7"/>
      <c r="R113" s="7">
        <v>1314014</v>
      </c>
      <c r="S113" s="7">
        <v>1314014</v>
      </c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>
        <v>2326578</v>
      </c>
      <c r="AG113" s="7">
        <v>2326578</v>
      </c>
      <c r="AH113" s="7"/>
      <c r="AI113" s="7"/>
      <c r="AJ113" s="7"/>
      <c r="AK113" s="7"/>
      <c r="AL113" s="7"/>
      <c r="AM113" s="7"/>
      <c r="AN113" s="7">
        <v>1893726</v>
      </c>
      <c r="AO113" s="7">
        <v>1893726</v>
      </c>
      <c r="AP113" s="7"/>
      <c r="AQ113" s="7"/>
      <c r="AR113" s="7"/>
      <c r="AS113" s="7"/>
      <c r="AT113" s="7"/>
      <c r="AU113" s="7"/>
      <c r="AV113" s="7"/>
      <c r="AW113" s="7">
        <v>2326578</v>
      </c>
      <c r="AX113" s="7">
        <v>2326578</v>
      </c>
      <c r="AY113" s="7"/>
      <c r="AZ113" s="7"/>
      <c r="BA113" s="7"/>
      <c r="BB113" s="7"/>
      <c r="BC113" s="7"/>
      <c r="BD113" s="7"/>
      <c r="BE113" s="7">
        <v>778360</v>
      </c>
      <c r="BF113" s="7">
        <v>778360</v>
      </c>
      <c r="BG113" s="7"/>
      <c r="BH113" s="7"/>
      <c r="BI113" s="7"/>
      <c r="BJ113" s="7"/>
      <c r="BK113" s="7">
        <v>778360</v>
      </c>
      <c r="BL113" s="7">
        <v>778360</v>
      </c>
      <c r="BM113" s="7"/>
      <c r="BN113" s="7"/>
      <c r="BO113" s="7"/>
      <c r="BP113" s="7"/>
      <c r="BQ113" s="7"/>
      <c r="BR113" s="7"/>
      <c r="BS113" s="7">
        <v>389181</v>
      </c>
      <c r="BT113" s="7">
        <v>389181</v>
      </c>
      <c r="BU113" s="7"/>
      <c r="BV113" s="7"/>
      <c r="BW113" s="7"/>
      <c r="BX113" s="7"/>
      <c r="BY113" s="7">
        <v>924835</v>
      </c>
      <c r="BZ113" s="7">
        <v>924835</v>
      </c>
      <c r="CA113" s="7"/>
      <c r="CB113" s="7"/>
      <c r="CC113" s="7"/>
      <c r="CD113" s="7"/>
      <c r="CE113" s="7"/>
      <c r="CF113" s="7"/>
      <c r="CG113" s="7">
        <v>1314014</v>
      </c>
      <c r="CH113" s="7">
        <v>1314014</v>
      </c>
      <c r="CI113" s="7"/>
      <c r="CJ113" s="7"/>
      <c r="CK113" s="7"/>
      <c r="CL113" s="7"/>
      <c r="CM113" s="7"/>
      <c r="CN113" s="7">
        <v>778360</v>
      </c>
      <c r="CO113" s="7">
        <v>778360</v>
      </c>
      <c r="CP113" s="7"/>
      <c r="CQ113" s="7"/>
      <c r="CR113" s="7"/>
      <c r="CS113" s="7"/>
      <c r="CT113" s="7"/>
      <c r="CU113" s="7">
        <v>778360</v>
      </c>
      <c r="CV113" s="7">
        <v>778360</v>
      </c>
      <c r="CW113" s="7"/>
      <c r="CX113" s="7"/>
      <c r="CY113" s="7"/>
      <c r="CZ113" s="7"/>
      <c r="DA113" s="7">
        <v>778360</v>
      </c>
      <c r="DB113" s="82"/>
      <c r="DC113" s="7">
        <v>778360</v>
      </c>
      <c r="DD113" s="7"/>
      <c r="DE113" s="7"/>
      <c r="DF113" s="7"/>
      <c r="DG113" s="7"/>
      <c r="DH113" s="7"/>
      <c r="DI113" s="7">
        <v>778360</v>
      </c>
      <c r="DJ113" s="7">
        <v>778360</v>
      </c>
      <c r="DK113" s="7"/>
      <c r="DL113" s="7"/>
      <c r="DM113" s="7"/>
      <c r="DN113" s="7"/>
      <c r="DO113" s="7">
        <v>389181</v>
      </c>
      <c r="DP113" s="7">
        <v>389181</v>
      </c>
      <c r="DQ113" s="7"/>
      <c r="DR113" s="7"/>
      <c r="DS113" s="7"/>
      <c r="DT113" s="7"/>
      <c r="DU113" s="7">
        <v>389181</v>
      </c>
      <c r="DV113" s="7">
        <v>389181</v>
      </c>
      <c r="DW113" s="7"/>
      <c r="DX113" s="7"/>
      <c r="DY113" s="7"/>
      <c r="DZ113" s="7"/>
      <c r="EA113" s="7"/>
      <c r="EB113" s="7"/>
      <c r="EC113" s="7">
        <v>2326578</v>
      </c>
      <c r="ED113" s="7">
        <v>2326578</v>
      </c>
      <c r="EE113" s="7"/>
      <c r="EF113" s="7"/>
      <c r="EG113" s="7"/>
      <c r="EH113" s="7"/>
      <c r="EI113" s="7"/>
      <c r="EJ113" s="7"/>
      <c r="EK113" s="7"/>
      <c r="EL113" s="7"/>
      <c r="EM113" s="7"/>
    </row>
    <row r="114" spans="1:143" s="21" customFormat="1" ht="31.5">
      <c r="A114" s="3"/>
      <c r="B114" s="39" t="s">
        <v>213</v>
      </c>
      <c r="C114" s="7">
        <v>3238705</v>
      </c>
      <c r="D114" s="7"/>
      <c r="E114" s="7">
        <v>3238705</v>
      </c>
      <c r="F114" s="7"/>
      <c r="G114" s="7"/>
      <c r="H114" s="7"/>
      <c r="I114" s="114">
        <f t="shared" si="26"/>
        <v>3238705</v>
      </c>
      <c r="J114" s="114">
        <f t="shared" si="24"/>
        <v>0</v>
      </c>
      <c r="K114" s="7">
        <v>1647596</v>
      </c>
      <c r="L114" s="7"/>
      <c r="M114" s="7">
        <v>69746</v>
      </c>
      <c r="N114" s="7"/>
      <c r="O114" s="7">
        <v>64037</v>
      </c>
      <c r="P114" s="7"/>
      <c r="Q114" s="7"/>
      <c r="R114" s="7">
        <v>51778</v>
      </c>
      <c r="S114" s="7">
        <v>51778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>
        <v>447320</v>
      </c>
      <c r="AG114" s="7">
        <v>447320</v>
      </c>
      <c r="AH114" s="7"/>
      <c r="AI114" s="7"/>
      <c r="AJ114" s="7"/>
      <c r="AK114" s="7"/>
      <c r="AL114" s="7"/>
      <c r="AM114" s="7"/>
      <c r="AN114" s="7">
        <v>230035</v>
      </c>
      <c r="AO114" s="7">
        <v>230035</v>
      </c>
      <c r="AP114" s="7"/>
      <c r="AQ114" s="7"/>
      <c r="AR114" s="7"/>
      <c r="AS114" s="7"/>
      <c r="AT114" s="7"/>
      <c r="AU114" s="7"/>
      <c r="AV114" s="7"/>
      <c r="AW114" s="7">
        <v>448970</v>
      </c>
      <c r="AX114" s="7">
        <v>448970</v>
      </c>
      <c r="AY114" s="7"/>
      <c r="AZ114" s="7"/>
      <c r="BA114" s="7"/>
      <c r="BB114" s="7"/>
      <c r="BC114" s="7"/>
      <c r="BD114" s="7"/>
      <c r="BE114" s="7">
        <v>20864</v>
      </c>
      <c r="BF114" s="7">
        <v>20864</v>
      </c>
      <c r="BG114" s="7"/>
      <c r="BH114" s="7"/>
      <c r="BI114" s="7"/>
      <c r="BJ114" s="7"/>
      <c r="BK114" s="7">
        <v>23714</v>
      </c>
      <c r="BL114" s="7">
        <v>23714</v>
      </c>
      <c r="BM114" s="7"/>
      <c r="BN114" s="7"/>
      <c r="BO114" s="7"/>
      <c r="BP114" s="7"/>
      <c r="BQ114" s="7"/>
      <c r="BR114" s="7"/>
      <c r="BS114" s="7">
        <v>19514</v>
      </c>
      <c r="BT114" s="7">
        <v>19514</v>
      </c>
      <c r="BU114" s="7"/>
      <c r="BV114" s="7"/>
      <c r="BW114" s="7"/>
      <c r="BX114" s="7"/>
      <c r="BY114" s="7">
        <v>23864</v>
      </c>
      <c r="BZ114" s="7">
        <v>23864</v>
      </c>
      <c r="CA114" s="7"/>
      <c r="CB114" s="7"/>
      <c r="CC114" s="7"/>
      <c r="CD114" s="7"/>
      <c r="CE114" s="7"/>
      <c r="CF114" s="7"/>
      <c r="CG114" s="7">
        <v>25664</v>
      </c>
      <c r="CH114" s="7">
        <v>25664</v>
      </c>
      <c r="CI114" s="7"/>
      <c r="CJ114" s="7"/>
      <c r="CK114" s="7"/>
      <c r="CL114" s="7"/>
      <c r="CM114" s="7"/>
      <c r="CN114" s="7">
        <v>22364</v>
      </c>
      <c r="CO114" s="7">
        <v>22364</v>
      </c>
      <c r="CP114" s="7"/>
      <c r="CQ114" s="7"/>
      <c r="CR114" s="7"/>
      <c r="CS114" s="7"/>
      <c r="CT114" s="7"/>
      <c r="CU114" s="7">
        <v>19214</v>
      </c>
      <c r="CV114" s="7">
        <v>19214</v>
      </c>
      <c r="CW114" s="7"/>
      <c r="CX114" s="7"/>
      <c r="CY114" s="7"/>
      <c r="CZ114" s="7"/>
      <c r="DA114" s="7">
        <v>28514</v>
      </c>
      <c r="DB114" s="82"/>
      <c r="DC114" s="7">
        <v>28514</v>
      </c>
      <c r="DD114" s="7"/>
      <c r="DE114" s="7"/>
      <c r="DF114" s="7"/>
      <c r="DG114" s="7"/>
      <c r="DH114" s="7"/>
      <c r="DI114" s="7">
        <v>25964</v>
      </c>
      <c r="DJ114" s="7">
        <v>25964</v>
      </c>
      <c r="DK114" s="7"/>
      <c r="DL114" s="7"/>
      <c r="DM114" s="7"/>
      <c r="DN114" s="7"/>
      <c r="DO114" s="7">
        <v>19514</v>
      </c>
      <c r="DP114" s="7">
        <v>19514</v>
      </c>
      <c r="DQ114" s="7"/>
      <c r="DR114" s="7"/>
      <c r="DS114" s="7"/>
      <c r="DT114" s="7"/>
      <c r="DU114" s="7">
        <v>25214</v>
      </c>
      <c r="DV114" s="7">
        <v>25214</v>
      </c>
      <c r="DW114" s="7"/>
      <c r="DX114" s="7"/>
      <c r="DY114" s="7"/>
      <c r="DZ114" s="7"/>
      <c r="EA114" s="7"/>
      <c r="EB114" s="7"/>
      <c r="EC114" s="7">
        <v>24819</v>
      </c>
      <c r="ED114" s="7">
        <v>24819</v>
      </c>
      <c r="EE114" s="7"/>
      <c r="EF114" s="7"/>
      <c r="EG114" s="7"/>
      <c r="EH114" s="7"/>
      <c r="EI114" s="7"/>
      <c r="EJ114" s="7"/>
      <c r="EK114" s="7"/>
      <c r="EL114" s="7"/>
      <c r="EM114" s="7"/>
    </row>
    <row r="115" spans="1:143" s="21" customFormat="1" ht="47.25">
      <c r="A115" s="3"/>
      <c r="B115" s="39" t="s">
        <v>214</v>
      </c>
      <c r="C115" s="7">
        <v>33500</v>
      </c>
      <c r="D115" s="7"/>
      <c r="E115" s="7"/>
      <c r="F115" s="7"/>
      <c r="G115" s="7"/>
      <c r="H115" s="7"/>
      <c r="I115" s="114">
        <f t="shared" si="26"/>
        <v>33500</v>
      </c>
      <c r="J115" s="114">
        <f t="shared" si="24"/>
        <v>0</v>
      </c>
      <c r="K115" s="7">
        <v>16750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82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>
        <v>16750</v>
      </c>
      <c r="ED115" s="7">
        <v>16750</v>
      </c>
      <c r="EE115" s="7"/>
      <c r="EF115" s="7"/>
      <c r="EG115" s="7"/>
      <c r="EH115" s="7"/>
      <c r="EI115" s="7"/>
      <c r="EJ115" s="7"/>
      <c r="EK115" s="7"/>
      <c r="EL115" s="7"/>
      <c r="EM115" s="7"/>
    </row>
    <row r="116" spans="1:143" s="21" customFormat="1" ht="15.75">
      <c r="A116" s="3"/>
      <c r="B116" s="39"/>
      <c r="C116" s="7"/>
      <c r="D116" s="7"/>
      <c r="E116" s="7"/>
      <c r="F116" s="7"/>
      <c r="G116" s="7"/>
      <c r="H116" s="7"/>
      <c r="I116" s="114">
        <f t="shared" si="26"/>
        <v>0</v>
      </c>
      <c r="J116" s="114">
        <f t="shared" si="24"/>
        <v>0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82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</row>
    <row r="117" spans="1:143" s="4" customFormat="1" ht="15.75">
      <c r="A117" s="3"/>
      <c r="B117" s="36"/>
      <c r="C117" s="13"/>
      <c r="D117" s="13"/>
      <c r="E117" s="13"/>
      <c r="F117" s="13"/>
      <c r="G117" s="13"/>
      <c r="H117" s="13"/>
      <c r="I117" s="114">
        <f t="shared" si="26"/>
        <v>0</v>
      </c>
      <c r="J117" s="114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91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</row>
    <row r="118" spans="1:144" s="4" customFormat="1" ht="18" customHeight="1">
      <c r="A118" s="3"/>
      <c r="B118" s="41" t="s">
        <v>25</v>
      </c>
      <c r="C118" s="50">
        <v>805105000</v>
      </c>
      <c r="D118" s="50">
        <f>SUM(D119:D125)</f>
        <v>82505000</v>
      </c>
      <c r="E118" s="50">
        <v>769410000</v>
      </c>
      <c r="F118" s="50">
        <f>SUM(F119:F125)</f>
        <v>82530000</v>
      </c>
      <c r="G118" s="50"/>
      <c r="H118" s="50"/>
      <c r="I118" s="114">
        <f t="shared" si="26"/>
        <v>722600000</v>
      </c>
      <c r="J118" s="114">
        <f t="shared" si="24"/>
        <v>82505000</v>
      </c>
      <c r="K118" s="50">
        <f>SUM(K119:K127)</f>
        <v>720600000</v>
      </c>
      <c r="L118" s="50"/>
      <c r="M118" s="50">
        <f>SUM(M119:M127)</f>
        <v>2000000</v>
      </c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92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/>
    </row>
    <row r="119" spans="1:144" s="21" customFormat="1" ht="31.5">
      <c r="A119" s="3"/>
      <c r="B119" s="6" t="s">
        <v>221</v>
      </c>
      <c r="C119" s="52">
        <v>850000</v>
      </c>
      <c r="D119" s="52">
        <v>850000</v>
      </c>
      <c r="E119" s="52">
        <v>850000</v>
      </c>
      <c r="F119" s="52">
        <v>850000</v>
      </c>
      <c r="G119" s="52"/>
      <c r="H119" s="52"/>
      <c r="I119" s="114">
        <f t="shared" si="26"/>
        <v>0</v>
      </c>
      <c r="J119" s="114">
        <f t="shared" si="24"/>
        <v>850000</v>
      </c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9"/>
      <c r="DB119" s="87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9"/>
      <c r="EN119" s="22"/>
    </row>
    <row r="120" spans="1:144" s="21" customFormat="1" ht="15.75">
      <c r="A120" s="3"/>
      <c r="B120" s="63" t="s">
        <v>51</v>
      </c>
      <c r="C120" s="52">
        <v>20000000</v>
      </c>
      <c r="D120" s="52">
        <v>20000000</v>
      </c>
      <c r="E120" s="52">
        <v>20000000</v>
      </c>
      <c r="F120" s="52">
        <v>20000000</v>
      </c>
      <c r="G120" s="52"/>
      <c r="H120" s="52"/>
      <c r="I120" s="114">
        <f t="shared" si="26"/>
        <v>0</v>
      </c>
      <c r="J120" s="114">
        <f t="shared" si="24"/>
        <v>20000000</v>
      </c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9"/>
      <c r="DB120" s="87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9"/>
      <c r="EN120" s="22"/>
    </row>
    <row r="121" spans="1:144" s="21" customFormat="1" ht="47.25">
      <c r="A121" s="3"/>
      <c r="B121" s="63" t="s">
        <v>52</v>
      </c>
      <c r="C121" s="52">
        <v>37600000</v>
      </c>
      <c r="D121" s="52"/>
      <c r="E121" s="52">
        <v>1880000</v>
      </c>
      <c r="F121" s="52"/>
      <c r="G121" s="52"/>
      <c r="H121" s="52"/>
      <c r="I121" s="114">
        <f t="shared" si="26"/>
        <v>37600000</v>
      </c>
      <c r="J121" s="114">
        <f t="shared" si="24"/>
        <v>0</v>
      </c>
      <c r="K121" s="52">
        <v>37600000</v>
      </c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9"/>
      <c r="DB121" s="87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9"/>
      <c r="EN121" s="22"/>
    </row>
    <row r="122" spans="1:144" s="21" customFormat="1" ht="47.25">
      <c r="A122" s="3"/>
      <c r="B122" s="6" t="s">
        <v>215</v>
      </c>
      <c r="C122" s="7">
        <v>11655000</v>
      </c>
      <c r="D122" s="7">
        <v>11655000</v>
      </c>
      <c r="E122" s="7">
        <v>11680000</v>
      </c>
      <c r="F122" s="7">
        <v>11680000</v>
      </c>
      <c r="G122" s="7"/>
      <c r="H122" s="7"/>
      <c r="I122" s="114">
        <f t="shared" si="26"/>
        <v>0</v>
      </c>
      <c r="J122" s="114">
        <f t="shared" si="24"/>
        <v>11655000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82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22"/>
    </row>
    <row r="123" spans="1:144" s="21" customFormat="1" ht="31.5">
      <c r="A123" s="3"/>
      <c r="B123" s="6" t="s">
        <v>216</v>
      </c>
      <c r="C123" s="52">
        <v>680000000</v>
      </c>
      <c r="D123" s="52"/>
      <c r="E123" s="52">
        <v>680000000</v>
      </c>
      <c r="F123" s="52"/>
      <c r="G123" s="52"/>
      <c r="H123" s="52"/>
      <c r="I123" s="114">
        <f t="shared" si="26"/>
        <v>680000000</v>
      </c>
      <c r="J123" s="114">
        <f t="shared" si="24"/>
        <v>0</v>
      </c>
      <c r="K123" s="52">
        <v>680000000</v>
      </c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9"/>
      <c r="DB123" s="87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9"/>
      <c r="EN123" s="22"/>
    </row>
    <row r="124" spans="1:144" s="21" customFormat="1" ht="47.25">
      <c r="A124" s="3"/>
      <c r="B124" s="6" t="s">
        <v>217</v>
      </c>
      <c r="C124" s="52">
        <v>50000000</v>
      </c>
      <c r="D124" s="52">
        <v>50000000</v>
      </c>
      <c r="E124" s="52">
        <v>50000000</v>
      </c>
      <c r="F124" s="52">
        <v>50000000</v>
      </c>
      <c r="G124" s="52"/>
      <c r="H124" s="52"/>
      <c r="I124" s="114">
        <f t="shared" si="26"/>
        <v>0</v>
      </c>
      <c r="J124" s="114">
        <f t="shared" si="24"/>
        <v>50000000</v>
      </c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9"/>
      <c r="DB124" s="87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9"/>
      <c r="EN124" s="22"/>
    </row>
    <row r="125" spans="1:144" s="21" customFormat="1" ht="31.5">
      <c r="A125" s="3"/>
      <c r="B125" s="63" t="s">
        <v>53</v>
      </c>
      <c r="C125" s="52">
        <v>5000000</v>
      </c>
      <c r="D125" s="52"/>
      <c r="E125" s="52">
        <v>5000000</v>
      </c>
      <c r="F125" s="52"/>
      <c r="G125" s="52"/>
      <c r="H125" s="52"/>
      <c r="I125" s="114">
        <f t="shared" si="26"/>
        <v>5000000</v>
      </c>
      <c r="J125" s="114">
        <f t="shared" si="24"/>
        <v>0</v>
      </c>
      <c r="K125" s="52">
        <v>3000000</v>
      </c>
      <c r="L125" s="52"/>
      <c r="M125" s="52">
        <v>2000000</v>
      </c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9"/>
      <c r="DB125" s="87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9"/>
      <c r="EN125" s="22"/>
    </row>
    <row r="126" spans="1:144" s="21" customFormat="1" ht="15.75">
      <c r="A126" s="3"/>
      <c r="B126" s="63"/>
      <c r="C126" s="67"/>
      <c r="D126" s="52"/>
      <c r="E126" s="52"/>
      <c r="F126" s="52"/>
      <c r="G126" s="52"/>
      <c r="H126" s="52"/>
      <c r="I126" s="114">
        <f t="shared" si="26"/>
        <v>0</v>
      </c>
      <c r="J126" s="114">
        <f t="shared" si="24"/>
        <v>0</v>
      </c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9"/>
      <c r="DB126" s="87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9"/>
      <c r="EN126" s="22"/>
    </row>
    <row r="127" spans="1:144" s="111" customFormat="1" ht="15.75">
      <c r="A127" s="103"/>
      <c r="B127" s="108"/>
      <c r="C127" s="109"/>
      <c r="D127" s="109"/>
      <c r="E127" s="109"/>
      <c r="F127" s="109"/>
      <c r="G127" s="109"/>
      <c r="H127" s="109"/>
      <c r="I127" s="114">
        <f t="shared" si="26"/>
        <v>0</v>
      </c>
      <c r="J127" s="114">
        <f t="shared" si="24"/>
        <v>0</v>
      </c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3"/>
      <c r="DB127" s="91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3"/>
      <c r="EN127" s="110"/>
    </row>
    <row r="128" spans="1:144" s="101" customFormat="1" ht="15.75">
      <c r="A128" s="98"/>
      <c r="B128" s="99" t="s">
        <v>218</v>
      </c>
      <c r="C128" s="67">
        <v>648163096</v>
      </c>
      <c r="D128" s="67">
        <v>129817096</v>
      </c>
      <c r="E128" s="67"/>
      <c r="F128" s="67"/>
      <c r="G128" s="67"/>
      <c r="H128" s="67"/>
      <c r="I128" s="114">
        <f t="shared" si="26"/>
        <v>518346000</v>
      </c>
      <c r="J128" s="114">
        <f t="shared" si="24"/>
        <v>129817096</v>
      </c>
      <c r="K128" s="67"/>
      <c r="L128" s="67"/>
      <c r="M128" s="67"/>
      <c r="N128" s="67"/>
      <c r="O128" s="67">
        <v>14645000</v>
      </c>
      <c r="P128" s="67"/>
      <c r="Q128" s="67"/>
      <c r="R128" s="67">
        <v>35390000</v>
      </c>
      <c r="S128" s="67">
        <v>35390000</v>
      </c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>
        <v>64481000</v>
      </c>
      <c r="AG128" s="67">
        <v>64481000</v>
      </c>
      <c r="AH128" s="67"/>
      <c r="AI128" s="67"/>
      <c r="AJ128" s="67"/>
      <c r="AK128" s="67"/>
      <c r="AL128" s="67"/>
      <c r="AM128" s="67"/>
      <c r="AN128" s="67">
        <v>53659000</v>
      </c>
      <c r="AO128" s="67">
        <v>53659000</v>
      </c>
      <c r="AP128" s="67"/>
      <c r="AQ128" s="67"/>
      <c r="AR128" s="67"/>
      <c r="AS128" s="67"/>
      <c r="AT128" s="67"/>
      <c r="AU128" s="67"/>
      <c r="AV128" s="67"/>
      <c r="AW128" s="67">
        <v>76652000</v>
      </c>
      <c r="AX128" s="67">
        <v>76652000</v>
      </c>
      <c r="AY128" s="67"/>
      <c r="AZ128" s="67"/>
      <c r="BA128" s="67"/>
      <c r="BB128" s="67"/>
      <c r="BC128" s="67"/>
      <c r="BD128" s="67"/>
      <c r="BE128" s="67">
        <v>20327000</v>
      </c>
      <c r="BF128" s="67">
        <v>20327000</v>
      </c>
      <c r="BG128" s="67"/>
      <c r="BH128" s="67"/>
      <c r="BI128" s="67"/>
      <c r="BJ128" s="67"/>
      <c r="BK128" s="67">
        <v>23070000</v>
      </c>
      <c r="BL128" s="67">
        <v>23070000</v>
      </c>
      <c r="BM128" s="67"/>
      <c r="BN128" s="67"/>
      <c r="BO128" s="67"/>
      <c r="BP128" s="67"/>
      <c r="BQ128" s="67"/>
      <c r="BR128" s="67"/>
      <c r="BS128" s="67">
        <v>12788000</v>
      </c>
      <c r="BT128" s="67">
        <v>12788000</v>
      </c>
      <c r="BU128" s="67"/>
      <c r="BV128" s="67"/>
      <c r="BW128" s="67"/>
      <c r="BX128" s="67"/>
      <c r="BY128" s="67">
        <v>34053000</v>
      </c>
      <c r="BZ128" s="67">
        <v>34053000</v>
      </c>
      <c r="CA128" s="67"/>
      <c r="CB128" s="67"/>
      <c r="CC128" s="67"/>
      <c r="CD128" s="67"/>
      <c r="CE128" s="67"/>
      <c r="CF128" s="67"/>
      <c r="CG128" s="67">
        <v>38175000</v>
      </c>
      <c r="CH128" s="67">
        <v>38175000</v>
      </c>
      <c r="CI128" s="67"/>
      <c r="CJ128" s="67"/>
      <c r="CK128" s="67"/>
      <c r="CL128" s="67"/>
      <c r="CM128" s="67"/>
      <c r="CN128" s="67">
        <v>26050000</v>
      </c>
      <c r="CO128" s="67">
        <v>26050000</v>
      </c>
      <c r="CP128" s="67"/>
      <c r="CQ128" s="67"/>
      <c r="CR128" s="67"/>
      <c r="CS128" s="67"/>
      <c r="CT128" s="67"/>
      <c r="CU128" s="67">
        <v>19587000</v>
      </c>
      <c r="CV128" s="67">
        <v>19587000</v>
      </c>
      <c r="CW128" s="67"/>
      <c r="CX128" s="67"/>
      <c r="CY128" s="67"/>
      <c r="CZ128" s="67"/>
      <c r="DA128" s="50">
        <v>28923000</v>
      </c>
      <c r="DB128" s="92"/>
      <c r="DC128" s="67">
        <v>28923000</v>
      </c>
      <c r="DD128" s="67"/>
      <c r="DE128" s="67"/>
      <c r="DF128" s="67"/>
      <c r="DG128" s="67"/>
      <c r="DH128" s="67"/>
      <c r="DI128" s="67">
        <v>14605000</v>
      </c>
      <c r="DJ128" s="67">
        <v>14605000</v>
      </c>
      <c r="DK128" s="67"/>
      <c r="DL128" s="67"/>
      <c r="DM128" s="67"/>
      <c r="DN128" s="67"/>
      <c r="DO128" s="67">
        <v>27173000</v>
      </c>
      <c r="DP128" s="67">
        <v>27173000</v>
      </c>
      <c r="DQ128" s="67"/>
      <c r="DR128" s="67"/>
      <c r="DS128" s="67"/>
      <c r="DT128" s="67"/>
      <c r="DU128" s="67">
        <v>28768000</v>
      </c>
      <c r="DV128" s="67">
        <v>28768000</v>
      </c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50"/>
      <c r="EN128" s="100"/>
    </row>
    <row r="129" spans="1:144" s="21" customFormat="1" ht="31.5">
      <c r="A129" s="3"/>
      <c r="B129" s="6" t="s">
        <v>219</v>
      </c>
      <c r="C129" s="9">
        <v>518346000</v>
      </c>
      <c r="D129" s="9"/>
      <c r="E129" s="9"/>
      <c r="F129" s="9"/>
      <c r="G129" s="9"/>
      <c r="H129" s="9"/>
      <c r="I129" s="114">
        <f t="shared" si="26"/>
        <v>518346000</v>
      </c>
      <c r="J129" s="114">
        <f t="shared" si="24"/>
        <v>0</v>
      </c>
      <c r="K129" s="9"/>
      <c r="L129" s="9"/>
      <c r="M129" s="9"/>
      <c r="N129" s="9"/>
      <c r="O129" s="9">
        <v>14645000</v>
      </c>
      <c r="P129" s="9"/>
      <c r="Q129" s="9"/>
      <c r="R129" s="9">
        <v>35390000</v>
      </c>
      <c r="S129" s="9">
        <v>35390000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>
        <v>64481000</v>
      </c>
      <c r="AG129" s="9">
        <v>64481000</v>
      </c>
      <c r="AH129" s="9"/>
      <c r="AI129" s="9"/>
      <c r="AJ129" s="9"/>
      <c r="AK129" s="9"/>
      <c r="AL129" s="9"/>
      <c r="AM129" s="9"/>
      <c r="AN129" s="9">
        <v>53659000</v>
      </c>
      <c r="AO129" s="9">
        <v>53659000</v>
      </c>
      <c r="AP129" s="9"/>
      <c r="AQ129" s="9"/>
      <c r="AR129" s="9"/>
      <c r="AS129" s="9"/>
      <c r="AT129" s="9"/>
      <c r="AU129" s="9"/>
      <c r="AV129" s="9"/>
      <c r="AW129" s="9">
        <v>76652000</v>
      </c>
      <c r="AX129" s="9">
        <v>76652000</v>
      </c>
      <c r="AY129" s="9"/>
      <c r="AZ129" s="9"/>
      <c r="BA129" s="9"/>
      <c r="BB129" s="9"/>
      <c r="BC129" s="9"/>
      <c r="BD129" s="9"/>
      <c r="BE129" s="9">
        <v>20327000</v>
      </c>
      <c r="BF129" s="9">
        <v>20327000</v>
      </c>
      <c r="BG129" s="9"/>
      <c r="BH129" s="9"/>
      <c r="BI129" s="9"/>
      <c r="BJ129" s="9"/>
      <c r="BK129" s="9">
        <v>23070000</v>
      </c>
      <c r="BL129" s="9">
        <v>23070000</v>
      </c>
      <c r="BM129" s="9"/>
      <c r="BN129" s="9"/>
      <c r="BO129" s="9"/>
      <c r="BP129" s="9"/>
      <c r="BQ129" s="9"/>
      <c r="BR129" s="9"/>
      <c r="BS129" s="9">
        <v>12788000</v>
      </c>
      <c r="BT129" s="9">
        <v>12788000</v>
      </c>
      <c r="BU129" s="9"/>
      <c r="BV129" s="9"/>
      <c r="BW129" s="9"/>
      <c r="BX129" s="9"/>
      <c r="BY129" s="9">
        <v>34053000</v>
      </c>
      <c r="BZ129" s="9">
        <v>34053000</v>
      </c>
      <c r="CA129" s="9"/>
      <c r="CB129" s="9"/>
      <c r="CC129" s="9"/>
      <c r="CD129" s="9"/>
      <c r="CE129" s="9"/>
      <c r="CF129" s="9"/>
      <c r="CG129" s="9">
        <v>38175000</v>
      </c>
      <c r="CH129" s="9">
        <v>38175000</v>
      </c>
      <c r="CI129" s="9"/>
      <c r="CJ129" s="9"/>
      <c r="CK129" s="9"/>
      <c r="CL129" s="9"/>
      <c r="CM129" s="9"/>
      <c r="CN129" s="9">
        <v>26050000</v>
      </c>
      <c r="CO129" s="9">
        <v>26050000</v>
      </c>
      <c r="CP129" s="9"/>
      <c r="CQ129" s="9"/>
      <c r="CR129" s="9"/>
      <c r="CS129" s="9"/>
      <c r="CT129" s="9"/>
      <c r="CU129" s="9">
        <v>19587000</v>
      </c>
      <c r="CV129" s="9">
        <v>19587000</v>
      </c>
      <c r="CW129" s="9"/>
      <c r="CX129" s="9"/>
      <c r="CY129" s="9"/>
      <c r="CZ129" s="9"/>
      <c r="DA129" s="9">
        <v>28923000</v>
      </c>
      <c r="DB129" s="87"/>
      <c r="DC129" s="9">
        <v>28923000</v>
      </c>
      <c r="DD129" s="9"/>
      <c r="DE129" s="9"/>
      <c r="DF129" s="9"/>
      <c r="DG129" s="9"/>
      <c r="DH129" s="9"/>
      <c r="DI129" s="9">
        <v>14605000</v>
      </c>
      <c r="DJ129" s="9">
        <v>14605000</v>
      </c>
      <c r="DK129" s="9"/>
      <c r="DL129" s="9"/>
      <c r="DM129" s="9"/>
      <c r="DN129" s="9"/>
      <c r="DO129" s="9">
        <v>27173000</v>
      </c>
      <c r="DP129" s="9">
        <v>27173000</v>
      </c>
      <c r="DQ129" s="9"/>
      <c r="DR129" s="9"/>
      <c r="DS129" s="9"/>
      <c r="DT129" s="9"/>
      <c r="DU129" s="9">
        <v>28768000</v>
      </c>
      <c r="DV129" s="9">
        <v>28768000</v>
      </c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22"/>
    </row>
    <row r="130" spans="1:144" s="21" customFormat="1" ht="31.5">
      <c r="A130" s="3"/>
      <c r="B130" s="6" t="s">
        <v>220</v>
      </c>
      <c r="C130" s="52">
        <v>129817096</v>
      </c>
      <c r="D130" s="52">
        <v>129817096</v>
      </c>
      <c r="E130" s="52"/>
      <c r="F130" s="52"/>
      <c r="G130" s="52"/>
      <c r="H130" s="52"/>
      <c r="I130" s="114">
        <f t="shared" si="26"/>
        <v>0</v>
      </c>
      <c r="J130" s="114">
        <f t="shared" si="24"/>
        <v>129817096</v>
      </c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9"/>
      <c r="DB130" s="87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9"/>
      <c r="EN130" s="22"/>
    </row>
    <row r="131" spans="1:144" s="4" customFormat="1" ht="15.75">
      <c r="A131" s="3"/>
      <c r="B131" s="6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9"/>
      <c r="DB131" s="93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9"/>
      <c r="EN131"/>
    </row>
  </sheetData>
  <sheetProtection/>
  <mergeCells count="22">
    <mergeCell ref="DA4:DH4"/>
    <mergeCell ref="AN4:AV4"/>
    <mergeCell ref="AF4:AM4"/>
    <mergeCell ref="Q4:AE4"/>
    <mergeCell ref="M4:N4"/>
    <mergeCell ref="O4:P4"/>
    <mergeCell ref="B2:AL2"/>
    <mergeCell ref="EC4:EM4"/>
    <mergeCell ref="DU4:EB4"/>
    <mergeCell ref="DO4:DT4"/>
    <mergeCell ref="A4:A5"/>
    <mergeCell ref="B4:B5"/>
    <mergeCell ref="C4:F4"/>
    <mergeCell ref="BY4:CF4"/>
    <mergeCell ref="BS4:BX4"/>
    <mergeCell ref="BK4:BR4"/>
    <mergeCell ref="BE4:BJ4"/>
    <mergeCell ref="AW4:BD4"/>
    <mergeCell ref="CU4:CZ4"/>
    <mergeCell ref="CN4:CT4"/>
    <mergeCell ref="CG4:CM4"/>
    <mergeCell ref="DI4:DN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2020-01-20T08:00:58Z</dcterms:modified>
  <cp:category/>
  <cp:version/>
  <cp:contentType/>
  <cp:contentStatus/>
</cp:coreProperties>
</file>