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2120" windowHeight="7815" activeTab="0"/>
  </bookViews>
  <sheets>
    <sheet name="Контрольные цифры" sheetId="1" r:id="rId1"/>
  </sheets>
  <definedNames>
    <definedName name="_xlnm.Print_Titles" localSheetId="0">'Контрольные цифры'!$7:$7</definedName>
    <definedName name="_xlnm.Print_Area" localSheetId="0">'Контрольные цифры'!$A$1:$K$50</definedName>
  </definedNames>
  <calcPr fullCalcOnLoad="1"/>
</workbook>
</file>

<file path=xl/sharedStrings.xml><?xml version="1.0" encoding="utf-8"?>
<sst xmlns="http://schemas.openxmlformats.org/spreadsheetml/2006/main" count="61" uniqueCount="43">
  <si>
    <t xml:space="preserve">Департамент здравоохранения и фармации Ярославской области </t>
  </si>
  <si>
    <t>Всего расходов</t>
  </si>
  <si>
    <t xml:space="preserve">Департамент культуры Ярославской области </t>
  </si>
  <si>
    <t xml:space="preserve">Департамент образования Ярославской области </t>
  </si>
  <si>
    <t xml:space="preserve">Департамент агропромышленного комплекса Ярославской области </t>
  </si>
  <si>
    <t xml:space="preserve">Правительство Ярославской области </t>
  </si>
  <si>
    <t xml:space="preserve">Департамент государственного регулирования хозяйственной деятельности Ярославской области </t>
  </si>
  <si>
    <t xml:space="preserve">Департамент по делам молодежи Ярославской области </t>
  </si>
  <si>
    <t xml:space="preserve">Департамент дорожного хозяйства Ярославской области </t>
  </si>
  <si>
    <t>Департамент охраны окружающей среды и природопользования Ярославской области</t>
  </si>
  <si>
    <t>Департамент экономического развития Ярославской области</t>
  </si>
  <si>
    <t>Департамент государственной службы занятости населения Ярославской области</t>
  </si>
  <si>
    <t xml:space="preserve">Департамент труда и социальной поддержки населения Ярославской области </t>
  </si>
  <si>
    <t xml:space="preserve">ИТОГО </t>
  </si>
  <si>
    <t>Ведомственная целевая программа департамента здравоохранения и фармации Ярославской области на 2009-2011 годы</t>
  </si>
  <si>
    <t>Ведомственная целевая программа департамента культуры Ярославской области на 2009-2011 годы</t>
  </si>
  <si>
    <t>Ведомственная целевая программа департамента образования Ярославской области на 2009-2011 годы</t>
  </si>
  <si>
    <t>Ведомственная целевая программа "Молодежь" на 2009-2011 годы</t>
  </si>
  <si>
    <t>Ведомственная целевая программа "Управление охраной окружающей среды и рациональным природопользованием в Ярославской области" на 2009-2011 годы</t>
  </si>
  <si>
    <t>2009 год           (тыс. руб.)</t>
  </si>
  <si>
    <t>2010 год                    (тыс. руб.)</t>
  </si>
  <si>
    <t>2011 год              (тыс. руб.)</t>
  </si>
  <si>
    <t>Ведомственная целевая программа "Развитие системы мер социальной поддержки населения Ярославской области" на 2009-2011 годы</t>
  </si>
  <si>
    <t xml:space="preserve">Ведомственная целевая программа повышения качества товаров, услуг и менеджмента в Ярославской области на 2010-2011 годы </t>
  </si>
  <si>
    <t>Ведомственная целевая программа "Сохранность региональных автомобильных дорог Ярославской области" на 2009-2011 годы</t>
  </si>
  <si>
    <t>Ведомственная целевая программа "Содействие занятости населения Ярославской области" на 2009-2011 годы</t>
  </si>
  <si>
    <t>Ведомственная целевая программа "Стимулирование инвестиционной деятельности в Ярославской области" на 2009-2011 годы</t>
  </si>
  <si>
    <t>Наименование ведомственной целевой программы</t>
  </si>
  <si>
    <t>Код ведомственной классификации</t>
  </si>
  <si>
    <t>Ведомственная целевая программа "Государственная поддержка подведомственных учреждений агропромышленного комплекса Ярославской области"  на 2009-2011 годы</t>
  </si>
  <si>
    <t xml:space="preserve">к Закону Ярославской области </t>
  </si>
  <si>
    <t xml:space="preserve">Ведомственная целевая программа "Поддержка физкультурно-спортивной деятельности в Ярославской области" на 2009-2011 годы </t>
  </si>
  <si>
    <t>Ведомственная целевая программа "Развитие институтов гражданского общества и гармонизации межнациональных отношений в Ярославской области" на 2009-2011 годы</t>
  </si>
  <si>
    <t xml:space="preserve">Департамент по физкультуре и спорту Ярославской области </t>
  </si>
  <si>
    <t xml:space="preserve">Ведомственная целевая программа "Развитие государственной гражданской службы Ярославской области" на 2009-2010 годы </t>
  </si>
  <si>
    <t>уточнение</t>
  </si>
  <si>
    <t xml:space="preserve">Соцсфера </t>
  </si>
  <si>
    <t>Дорожники</t>
  </si>
  <si>
    <t>АПК</t>
  </si>
  <si>
    <t>Приложение 19</t>
  </si>
  <si>
    <t>Департамент информационно-аналитического обеспечения органов государственной власти Ярославской области</t>
  </si>
  <si>
    <t>Перечень ведомственных целевых программ в составе ведомственной классификации на 2009 год                                                        и на плановый период 2010 и 2011 годов</t>
  </si>
  <si>
    <t>от 02.04.2009 № 10-з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</si>
</sst>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\.00\.00"/>
    <numFmt numFmtId="166" formatCode="0000"/>
    <numFmt numFmtId="167" formatCode="#,##0;[Red]\-#,##0;0"/>
    <numFmt numFmtId="168" formatCode="#,##0.0"/>
    <numFmt numFmtId="169" formatCode="000\.00\.000\.0"/>
    <numFmt numFmtId="170" formatCode="#,##0.00_р_."/>
    <numFmt numFmtId="171" formatCode="#,##0.0_р_."/>
    <numFmt numFmtId="172" formatCode="#,##0_р_."/>
    <numFmt numFmtId="173" formatCode="#,##0.00000_р_."/>
    <numFmt numFmtId="174" formatCode="#,##0.0000_р_."/>
    <numFmt numFmtId="175" formatCode="#,##0.000_р_.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#,##0_ ;[Red]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color indexed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12"/>
      <name val="Times New Roman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10" fillId="0" borderId="2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1" fontId="6" fillId="0" borderId="0" xfId="0" applyNumberFormat="1" applyFont="1" applyFill="1" applyAlignment="1">
      <alignment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/>
    </xf>
    <xf numFmtId="0" fontId="6" fillId="0" borderId="2" xfId="0" applyFont="1" applyFill="1" applyBorder="1" applyAlignment="1">
      <alignment wrapText="1"/>
    </xf>
    <xf numFmtId="3" fontId="6" fillId="0" borderId="2" xfId="0" applyNumberFormat="1" applyFont="1" applyFill="1" applyBorder="1" applyAlignment="1">
      <alignment/>
    </xf>
    <xf numFmtId="0" fontId="11" fillId="0" borderId="2" xfId="0" applyFont="1" applyFill="1" applyBorder="1" applyAlignment="1">
      <alignment wrapText="1"/>
    </xf>
    <xf numFmtId="0" fontId="11" fillId="0" borderId="2" xfId="0" applyFont="1" applyFill="1" applyBorder="1" applyAlignment="1">
      <alignment/>
    </xf>
    <xf numFmtId="172" fontId="6" fillId="0" borderId="2" xfId="0" applyNumberFormat="1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justify" wrapText="1"/>
    </xf>
    <xf numFmtId="0" fontId="11" fillId="0" borderId="2" xfId="0" applyFont="1" applyFill="1" applyBorder="1" applyAlignment="1">
      <alignment wrapText="1"/>
    </xf>
    <xf numFmtId="0" fontId="12" fillId="0" borderId="2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center"/>
    </xf>
    <xf numFmtId="3" fontId="12" fillId="0" borderId="2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justify" wrapText="1"/>
    </xf>
    <xf numFmtId="0" fontId="11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vertical="justify"/>
    </xf>
    <xf numFmtId="0" fontId="6" fillId="0" borderId="2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/>
    </xf>
    <xf numFmtId="3" fontId="11" fillId="0" borderId="2" xfId="0" applyNumberFormat="1" applyFont="1" applyFill="1" applyBorder="1" applyAlignment="1">
      <alignment/>
    </xf>
    <xf numFmtId="0" fontId="12" fillId="0" borderId="4" xfId="0" applyFont="1" applyFill="1" applyBorder="1" applyAlignment="1">
      <alignment horizontal="center" wrapText="1"/>
    </xf>
    <xf numFmtId="0" fontId="0" fillId="0" borderId="2" xfId="0" applyBorder="1" applyAlignment="1">
      <alignment/>
    </xf>
    <xf numFmtId="3" fontId="13" fillId="0" borderId="2" xfId="0" applyNumberFormat="1" applyFont="1" applyFill="1" applyBorder="1" applyAlignment="1">
      <alignment/>
    </xf>
    <xf numFmtId="0" fontId="0" fillId="0" borderId="5" xfId="0" applyBorder="1" applyAlignment="1">
      <alignment/>
    </xf>
    <xf numFmtId="3" fontId="11" fillId="0" borderId="6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3" fontId="13" fillId="0" borderId="6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0" fontId="5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="85" zoomScaleNormal="85" zoomScaleSheetLayoutView="100" workbookViewId="0" topLeftCell="A1">
      <selection activeCell="B4" sqref="B4"/>
    </sheetView>
  </sheetViews>
  <sheetFormatPr defaultColWidth="9.00390625" defaultRowHeight="12.75"/>
  <cols>
    <col min="1" max="1" width="15.75390625" style="1" customWidth="1"/>
    <col min="2" max="2" width="68.00390625" style="5" customWidth="1"/>
    <col min="3" max="3" width="15.00390625" style="1" hidden="1" customWidth="1"/>
    <col min="4" max="4" width="11.125" style="1" hidden="1" customWidth="1"/>
    <col min="5" max="5" width="15.125" style="1" customWidth="1"/>
    <col min="6" max="6" width="16.125" style="1" customWidth="1"/>
    <col min="7" max="7" width="12.00390625" style="1" hidden="1" customWidth="1"/>
    <col min="8" max="8" width="16.125" style="1" hidden="1" customWidth="1"/>
    <col min="9" max="9" width="15.75390625" style="1" customWidth="1"/>
    <col min="10" max="10" width="13.625" style="1" hidden="1" customWidth="1"/>
    <col min="11" max="11" width="15.75390625" style="1" hidden="1" customWidth="1"/>
    <col min="12" max="16384" width="9.125" style="1" customWidth="1"/>
  </cols>
  <sheetData>
    <row r="1" spans="2:11" ht="18.75">
      <c r="B1" s="49" t="s">
        <v>39</v>
      </c>
      <c r="C1" s="49"/>
      <c r="D1" s="49"/>
      <c r="E1" s="49"/>
      <c r="F1" s="49"/>
      <c r="G1" s="49"/>
      <c r="H1" s="49"/>
      <c r="I1" s="49"/>
      <c r="J1" s="49"/>
      <c r="K1" s="49"/>
    </row>
    <row r="2" spans="2:11" ht="18.75">
      <c r="B2" s="49" t="s">
        <v>30</v>
      </c>
      <c r="C2" s="49"/>
      <c r="D2" s="49"/>
      <c r="E2" s="49"/>
      <c r="F2" s="49"/>
      <c r="G2" s="49"/>
      <c r="H2" s="49"/>
      <c r="I2" s="49"/>
      <c r="J2" s="49"/>
      <c r="K2" s="49"/>
    </row>
    <row r="3" spans="2:11" ht="18.75">
      <c r="B3" s="49" t="s">
        <v>42</v>
      </c>
      <c r="C3" s="49"/>
      <c r="D3" s="49"/>
      <c r="E3" s="49"/>
      <c r="F3" s="49"/>
      <c r="G3" s="49"/>
      <c r="H3" s="49"/>
      <c r="I3" s="49"/>
      <c r="J3" s="49"/>
      <c r="K3" s="49"/>
    </row>
    <row r="4" spans="2:11" ht="18.75"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37.5" customHeight="1">
      <c r="A5" s="50" t="s">
        <v>41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9" ht="18.75">
      <c r="A6" s="8"/>
      <c r="B6" s="48"/>
      <c r="C6" s="48"/>
      <c r="D6" s="48"/>
      <c r="E6" s="48"/>
      <c r="F6" s="48"/>
      <c r="G6" s="48"/>
      <c r="H6" s="48"/>
      <c r="I6" s="48"/>
    </row>
    <row r="7" spans="1:11" s="4" customFormat="1" ht="54" customHeight="1">
      <c r="A7" s="30" t="s">
        <v>28</v>
      </c>
      <c r="B7" s="30" t="s">
        <v>27</v>
      </c>
      <c r="C7" s="31" t="s">
        <v>19</v>
      </c>
      <c r="D7" s="31" t="s">
        <v>35</v>
      </c>
      <c r="E7" s="31" t="s">
        <v>19</v>
      </c>
      <c r="F7" s="31" t="s">
        <v>20</v>
      </c>
      <c r="G7" s="31" t="s">
        <v>35</v>
      </c>
      <c r="H7" s="31" t="s">
        <v>20</v>
      </c>
      <c r="I7" s="31" t="s">
        <v>21</v>
      </c>
      <c r="J7" s="31" t="s">
        <v>35</v>
      </c>
      <c r="K7" s="36" t="s">
        <v>21</v>
      </c>
    </row>
    <row r="8" spans="1:11" s="27" customFormat="1" ht="18.75" customHeight="1">
      <c r="A8" s="26">
        <v>901</v>
      </c>
      <c r="B8" s="39" t="s">
        <v>0</v>
      </c>
      <c r="C8" s="40"/>
      <c r="D8" s="40"/>
      <c r="E8" s="47"/>
      <c r="F8" s="40"/>
      <c r="G8" s="40"/>
      <c r="H8" s="40"/>
      <c r="I8" s="40"/>
      <c r="J8" s="40"/>
      <c r="K8" s="42"/>
    </row>
    <row r="9" spans="1:11" s="6" customFormat="1" ht="31.5">
      <c r="A9" s="10"/>
      <c r="B9" s="16" t="s">
        <v>14</v>
      </c>
      <c r="C9" s="38">
        <v>3957137</v>
      </c>
      <c r="D9" s="38">
        <v>37350</v>
      </c>
      <c r="E9" s="38">
        <f>C9+D9</f>
        <v>3994487</v>
      </c>
      <c r="F9" s="19">
        <v>4536345</v>
      </c>
      <c r="G9" s="17"/>
      <c r="H9" s="38">
        <f>F9+G9</f>
        <v>4536345</v>
      </c>
      <c r="I9" s="19">
        <v>4863282</v>
      </c>
      <c r="J9" s="17"/>
      <c r="K9" s="43">
        <f>I9+J9</f>
        <v>4863282</v>
      </c>
    </row>
    <row r="10" spans="1:11" s="3" customFormat="1" ht="18.75">
      <c r="A10" s="11"/>
      <c r="B10" s="18" t="s">
        <v>1</v>
      </c>
      <c r="C10" s="19">
        <f aca="true" t="shared" si="0" ref="C10:J10">SUM(C9:C9)</f>
        <v>3957137</v>
      </c>
      <c r="D10" s="19">
        <f t="shared" si="0"/>
        <v>37350</v>
      </c>
      <c r="E10" s="38">
        <f aca="true" t="shared" si="1" ref="E10:E50">C10+D10</f>
        <v>3994487</v>
      </c>
      <c r="F10" s="19">
        <v>4536345</v>
      </c>
      <c r="G10" s="19">
        <f t="shared" si="0"/>
        <v>0</v>
      </c>
      <c r="H10" s="38">
        <f aca="true" t="shared" si="2" ref="H10:H50">F10+G10</f>
        <v>4536345</v>
      </c>
      <c r="I10" s="19">
        <v>4863282</v>
      </c>
      <c r="J10" s="19">
        <f t="shared" si="0"/>
        <v>0</v>
      </c>
      <c r="K10" s="43">
        <f aca="true" t="shared" si="3" ref="K10:K50">I10+J10</f>
        <v>4863282</v>
      </c>
    </row>
    <row r="11" spans="1:11" s="3" customFormat="1" ht="18.75">
      <c r="A11" s="26">
        <v>902</v>
      </c>
      <c r="B11" s="26" t="s">
        <v>2</v>
      </c>
      <c r="C11" s="26"/>
      <c r="D11" s="26"/>
      <c r="E11" s="38"/>
      <c r="F11" s="26"/>
      <c r="G11" s="26"/>
      <c r="H11" s="38"/>
      <c r="I11" s="19"/>
      <c r="J11" s="44"/>
      <c r="K11" s="43"/>
    </row>
    <row r="12" spans="1:11" s="7" customFormat="1" ht="32.25">
      <c r="A12" s="10"/>
      <c r="B12" s="35" t="s">
        <v>15</v>
      </c>
      <c r="C12" s="38">
        <v>545413</v>
      </c>
      <c r="D12" s="38">
        <v>100</v>
      </c>
      <c r="E12" s="38">
        <f t="shared" si="1"/>
        <v>545513</v>
      </c>
      <c r="F12" s="19">
        <v>605210</v>
      </c>
      <c r="G12" s="11"/>
      <c r="H12" s="38">
        <f t="shared" si="2"/>
        <v>605210</v>
      </c>
      <c r="I12" s="19">
        <v>646866</v>
      </c>
      <c r="J12" s="11"/>
      <c r="K12" s="43">
        <f t="shared" si="3"/>
        <v>646866</v>
      </c>
    </row>
    <row r="13" spans="1:11" ht="18.75">
      <c r="A13" s="11"/>
      <c r="B13" s="18" t="s">
        <v>1</v>
      </c>
      <c r="C13" s="19">
        <f>SUM(C11:C12)</f>
        <v>545413</v>
      </c>
      <c r="D13" s="19">
        <f>SUM(D12:D12)</f>
        <v>100</v>
      </c>
      <c r="E13" s="38">
        <f t="shared" si="1"/>
        <v>545513</v>
      </c>
      <c r="F13" s="19">
        <v>605210</v>
      </c>
      <c r="G13" s="19">
        <f>SUM(G12:G12)</f>
        <v>0</v>
      </c>
      <c r="H13" s="38">
        <f t="shared" si="2"/>
        <v>605210</v>
      </c>
      <c r="I13" s="19">
        <v>646866</v>
      </c>
      <c r="J13" s="19">
        <f>SUM(J12:J12)</f>
        <v>0</v>
      </c>
      <c r="K13" s="43">
        <f t="shared" si="3"/>
        <v>646866</v>
      </c>
    </row>
    <row r="14" spans="1:11" s="3" customFormat="1" ht="18.75">
      <c r="A14" s="26">
        <v>903</v>
      </c>
      <c r="B14" s="26" t="s">
        <v>3</v>
      </c>
      <c r="C14" s="26"/>
      <c r="D14" s="26"/>
      <c r="E14" s="38"/>
      <c r="F14" s="26"/>
      <c r="G14" s="26"/>
      <c r="H14" s="38"/>
      <c r="I14" s="19"/>
      <c r="J14" s="44"/>
      <c r="K14" s="43"/>
    </row>
    <row r="15" spans="1:11" s="7" customFormat="1" ht="31.5">
      <c r="A15" s="10"/>
      <c r="B15" s="32" t="s">
        <v>16</v>
      </c>
      <c r="C15" s="38">
        <f>5453339-4819</f>
        <v>5448520</v>
      </c>
      <c r="D15" s="38">
        <v>11340</v>
      </c>
      <c r="E15" s="38">
        <f t="shared" si="1"/>
        <v>5459860</v>
      </c>
      <c r="F15" s="19">
        <v>6271407</v>
      </c>
      <c r="G15" s="17"/>
      <c r="H15" s="38">
        <f t="shared" si="2"/>
        <v>6271407</v>
      </c>
      <c r="I15" s="19">
        <v>6721150</v>
      </c>
      <c r="J15" s="17"/>
      <c r="K15" s="43">
        <f t="shared" si="3"/>
        <v>6721150</v>
      </c>
    </row>
    <row r="16" spans="1:11" ht="18.75">
      <c r="A16" s="11"/>
      <c r="B16" s="18" t="s">
        <v>1</v>
      </c>
      <c r="C16" s="19">
        <f>SUM(C14:C15)</f>
        <v>5448520</v>
      </c>
      <c r="D16" s="19">
        <f>SUM(D15:D15)</f>
        <v>11340</v>
      </c>
      <c r="E16" s="38">
        <f t="shared" si="1"/>
        <v>5459860</v>
      </c>
      <c r="F16" s="19">
        <v>6271407</v>
      </c>
      <c r="G16" s="19">
        <f>SUM(G15:G15)</f>
        <v>0</v>
      </c>
      <c r="H16" s="38">
        <f t="shared" si="2"/>
        <v>6271407</v>
      </c>
      <c r="I16" s="19">
        <v>6721150</v>
      </c>
      <c r="J16" s="19">
        <f>SUM(J15:J15)</f>
        <v>0</v>
      </c>
      <c r="K16" s="43">
        <f t="shared" si="3"/>
        <v>6721150</v>
      </c>
    </row>
    <row r="17" spans="1:11" s="3" customFormat="1" ht="17.25" customHeight="1">
      <c r="A17" s="26">
        <v>905</v>
      </c>
      <c r="B17" s="26" t="s">
        <v>4</v>
      </c>
      <c r="C17" s="26"/>
      <c r="D17" s="26"/>
      <c r="E17" s="38"/>
      <c r="F17" s="19"/>
      <c r="G17" s="26"/>
      <c r="H17" s="38"/>
      <c r="I17" s="19"/>
      <c r="J17" s="44"/>
      <c r="K17" s="43"/>
    </row>
    <row r="18" spans="1:11" s="7" customFormat="1" ht="47.25" customHeight="1">
      <c r="A18" s="10"/>
      <c r="B18" s="20" t="s">
        <v>29</v>
      </c>
      <c r="C18" s="38">
        <v>90032</v>
      </c>
      <c r="D18" s="38"/>
      <c r="E18" s="38">
        <f t="shared" si="1"/>
        <v>90032</v>
      </c>
      <c r="F18" s="19">
        <v>99100</v>
      </c>
      <c r="G18" s="21"/>
      <c r="H18" s="38">
        <f t="shared" si="2"/>
        <v>99100</v>
      </c>
      <c r="I18" s="19">
        <v>106137</v>
      </c>
      <c r="J18" s="21"/>
      <c r="K18" s="43">
        <f t="shared" si="3"/>
        <v>106137</v>
      </c>
    </row>
    <row r="19" spans="1:11" ht="18.75">
      <c r="A19" s="11"/>
      <c r="B19" s="18" t="s">
        <v>1</v>
      </c>
      <c r="C19" s="19">
        <f>SUM(C17:C18)</f>
        <v>90032</v>
      </c>
      <c r="D19" s="19">
        <f>D18</f>
        <v>0</v>
      </c>
      <c r="E19" s="38">
        <f t="shared" si="1"/>
        <v>90032</v>
      </c>
      <c r="F19" s="19">
        <v>99100</v>
      </c>
      <c r="G19" s="19">
        <f>G18</f>
        <v>0</v>
      </c>
      <c r="H19" s="38">
        <f t="shared" si="2"/>
        <v>99100</v>
      </c>
      <c r="I19" s="19">
        <v>106137</v>
      </c>
      <c r="J19" s="19">
        <f>J18</f>
        <v>0</v>
      </c>
      <c r="K19" s="43">
        <f t="shared" si="3"/>
        <v>106137</v>
      </c>
    </row>
    <row r="20" spans="1:11" s="3" customFormat="1" ht="32.25">
      <c r="A20" s="26">
        <v>909</v>
      </c>
      <c r="B20" s="26" t="s">
        <v>12</v>
      </c>
      <c r="C20" s="26"/>
      <c r="D20" s="26"/>
      <c r="E20" s="38"/>
      <c r="F20" s="19"/>
      <c r="G20" s="26"/>
      <c r="H20" s="38"/>
      <c r="I20" s="19"/>
      <c r="J20" s="44"/>
      <c r="K20" s="43"/>
    </row>
    <row r="21" spans="1:11" ht="31.5" customHeight="1">
      <c r="A21" s="15"/>
      <c r="B21" s="33" t="s">
        <v>22</v>
      </c>
      <c r="C21" s="38">
        <v>1441874</v>
      </c>
      <c r="D21" s="38">
        <v>-7193</v>
      </c>
      <c r="E21" s="38">
        <f t="shared" si="1"/>
        <v>1434681</v>
      </c>
      <c r="F21" s="19">
        <v>1516242</v>
      </c>
      <c r="G21" s="21"/>
      <c r="H21" s="38">
        <f t="shared" si="2"/>
        <v>1516242</v>
      </c>
      <c r="I21" s="19">
        <v>1625415</v>
      </c>
      <c r="J21" s="21"/>
      <c r="K21" s="43">
        <f t="shared" si="3"/>
        <v>1625415</v>
      </c>
    </row>
    <row r="22" spans="1:11" ht="18.75">
      <c r="A22" s="11"/>
      <c r="B22" s="18" t="s">
        <v>1</v>
      </c>
      <c r="C22" s="19">
        <f>SUM(C20:C21)</f>
        <v>1441874</v>
      </c>
      <c r="D22" s="19">
        <f>D21</f>
        <v>-7193</v>
      </c>
      <c r="E22" s="38">
        <f t="shared" si="1"/>
        <v>1434681</v>
      </c>
      <c r="F22" s="19">
        <v>1516242</v>
      </c>
      <c r="G22" s="19">
        <f>G21</f>
        <v>0</v>
      </c>
      <c r="H22" s="38">
        <f t="shared" si="2"/>
        <v>1516242</v>
      </c>
      <c r="I22" s="19">
        <v>1625415</v>
      </c>
      <c r="J22" s="19">
        <f>J21</f>
        <v>0</v>
      </c>
      <c r="K22" s="43">
        <f t="shared" si="3"/>
        <v>1625415</v>
      </c>
    </row>
    <row r="23" spans="1:11" s="3" customFormat="1" ht="18.75">
      <c r="A23" s="26">
        <v>912</v>
      </c>
      <c r="B23" s="26" t="s">
        <v>33</v>
      </c>
      <c r="C23" s="26"/>
      <c r="D23" s="26"/>
      <c r="E23" s="38"/>
      <c r="F23" s="19"/>
      <c r="G23" s="26"/>
      <c r="H23" s="38"/>
      <c r="I23" s="19"/>
      <c r="J23" s="44"/>
      <c r="K23" s="43"/>
    </row>
    <row r="24" spans="1:11" ht="33" customHeight="1">
      <c r="A24" s="22"/>
      <c r="B24" s="34" t="s">
        <v>31</v>
      </c>
      <c r="C24" s="38">
        <v>21166</v>
      </c>
      <c r="D24" s="38"/>
      <c r="E24" s="38">
        <f t="shared" si="1"/>
        <v>21166</v>
      </c>
      <c r="F24" s="19">
        <v>211608</v>
      </c>
      <c r="G24" s="21"/>
      <c r="H24" s="38">
        <f t="shared" si="2"/>
        <v>211608</v>
      </c>
      <c r="I24" s="19">
        <v>226844</v>
      </c>
      <c r="J24" s="21"/>
      <c r="K24" s="43">
        <f t="shared" si="3"/>
        <v>226844</v>
      </c>
    </row>
    <row r="25" spans="1:11" ht="18.75">
      <c r="A25" s="11"/>
      <c r="B25" s="18" t="s">
        <v>1</v>
      </c>
      <c r="C25" s="19">
        <f>SUM(C23:C24)</f>
        <v>21166</v>
      </c>
      <c r="D25" s="19">
        <f>D24</f>
        <v>0</v>
      </c>
      <c r="E25" s="38">
        <f t="shared" si="1"/>
        <v>21166</v>
      </c>
      <c r="F25" s="19">
        <v>211608</v>
      </c>
      <c r="G25" s="19">
        <f>G24</f>
        <v>0</v>
      </c>
      <c r="H25" s="38">
        <f t="shared" si="2"/>
        <v>211608</v>
      </c>
      <c r="I25" s="19">
        <v>226844</v>
      </c>
      <c r="J25" s="19">
        <f>J24</f>
        <v>0</v>
      </c>
      <c r="K25" s="43">
        <f t="shared" si="3"/>
        <v>226844</v>
      </c>
    </row>
    <row r="26" spans="1:11" ht="18.75">
      <c r="A26" s="26">
        <v>920</v>
      </c>
      <c r="B26" s="26" t="s">
        <v>5</v>
      </c>
      <c r="C26" s="26"/>
      <c r="D26" s="26"/>
      <c r="E26" s="38"/>
      <c r="F26" s="19"/>
      <c r="G26" s="26"/>
      <c r="H26" s="38"/>
      <c r="I26" s="19"/>
      <c r="J26" s="45"/>
      <c r="K26" s="43"/>
    </row>
    <row r="27" spans="1:11" s="7" customFormat="1" ht="31.5">
      <c r="A27" s="10"/>
      <c r="B27" s="34" t="s">
        <v>34</v>
      </c>
      <c r="C27" s="19">
        <v>3200</v>
      </c>
      <c r="D27" s="19"/>
      <c r="E27" s="38">
        <f t="shared" si="1"/>
        <v>3200</v>
      </c>
      <c r="F27" s="19">
        <v>3440</v>
      </c>
      <c r="G27" s="19"/>
      <c r="H27" s="38">
        <f t="shared" si="2"/>
        <v>3440</v>
      </c>
      <c r="I27" s="19"/>
      <c r="J27" s="23"/>
      <c r="K27" s="43">
        <f t="shared" si="3"/>
        <v>0</v>
      </c>
    </row>
    <row r="28" spans="1:11" s="7" customFormat="1" ht="18.75">
      <c r="A28" s="10"/>
      <c r="B28" s="18" t="s">
        <v>1</v>
      </c>
      <c r="C28" s="19">
        <f>SUM(C26:C27)</f>
        <v>3200</v>
      </c>
      <c r="D28" s="19">
        <f>D27</f>
        <v>0</v>
      </c>
      <c r="E28" s="38">
        <f t="shared" si="1"/>
        <v>3200</v>
      </c>
      <c r="F28" s="19">
        <v>3440</v>
      </c>
      <c r="G28" s="19">
        <f>G27</f>
        <v>0</v>
      </c>
      <c r="H28" s="38">
        <f t="shared" si="2"/>
        <v>3440</v>
      </c>
      <c r="I28" s="19"/>
      <c r="J28" s="23"/>
      <c r="K28" s="43">
        <f t="shared" si="3"/>
        <v>0</v>
      </c>
    </row>
    <row r="29" spans="1:11" s="3" customFormat="1" ht="32.25">
      <c r="A29" s="26">
        <v>922</v>
      </c>
      <c r="B29" s="26" t="s">
        <v>6</v>
      </c>
      <c r="C29" s="26"/>
      <c r="D29" s="26"/>
      <c r="E29" s="38"/>
      <c r="F29" s="19"/>
      <c r="G29" s="26"/>
      <c r="H29" s="38"/>
      <c r="I29" s="19"/>
      <c r="J29" s="44"/>
      <c r="K29" s="43">
        <f t="shared" si="3"/>
        <v>0</v>
      </c>
    </row>
    <row r="30" spans="1:11" s="7" customFormat="1" ht="31.5">
      <c r="A30" s="10"/>
      <c r="B30" s="34" t="s">
        <v>23</v>
      </c>
      <c r="C30" s="17"/>
      <c r="D30" s="17"/>
      <c r="E30" s="38"/>
      <c r="F30" s="19">
        <v>990</v>
      </c>
      <c r="G30" s="21"/>
      <c r="H30" s="38">
        <f t="shared" si="2"/>
        <v>990</v>
      </c>
      <c r="I30" s="19">
        <v>990</v>
      </c>
      <c r="J30" s="21"/>
      <c r="K30" s="43">
        <f t="shared" si="3"/>
        <v>990</v>
      </c>
    </row>
    <row r="31" spans="1:11" ht="18.75">
      <c r="A31" s="11"/>
      <c r="B31" s="18" t="s">
        <v>1</v>
      </c>
      <c r="C31" s="19"/>
      <c r="D31" s="19">
        <f>D30</f>
        <v>0</v>
      </c>
      <c r="E31" s="38"/>
      <c r="F31" s="19">
        <v>990</v>
      </c>
      <c r="G31" s="19">
        <f>G30</f>
        <v>0</v>
      </c>
      <c r="H31" s="38">
        <f t="shared" si="2"/>
        <v>990</v>
      </c>
      <c r="I31" s="19">
        <v>990</v>
      </c>
      <c r="J31" s="19">
        <f>J30</f>
        <v>0</v>
      </c>
      <c r="K31" s="43">
        <f t="shared" si="3"/>
        <v>990</v>
      </c>
    </row>
    <row r="32" spans="1:11" s="3" customFormat="1" ht="18.75">
      <c r="A32" s="26">
        <v>923</v>
      </c>
      <c r="B32" s="26" t="s">
        <v>7</v>
      </c>
      <c r="C32" s="26"/>
      <c r="D32" s="26"/>
      <c r="E32" s="38"/>
      <c r="F32" s="19"/>
      <c r="G32" s="26"/>
      <c r="H32" s="38"/>
      <c r="I32" s="19"/>
      <c r="J32" s="44"/>
      <c r="K32" s="43"/>
    </row>
    <row r="33" spans="1:11" s="7" customFormat="1" ht="18.75">
      <c r="A33" s="10"/>
      <c r="B33" s="34" t="s">
        <v>17</v>
      </c>
      <c r="C33" s="38">
        <v>12620</v>
      </c>
      <c r="D33" s="38"/>
      <c r="E33" s="38">
        <f t="shared" si="1"/>
        <v>12620</v>
      </c>
      <c r="F33" s="19">
        <v>14333</v>
      </c>
      <c r="G33" s="17"/>
      <c r="H33" s="38">
        <f t="shared" si="2"/>
        <v>14333</v>
      </c>
      <c r="I33" s="19">
        <v>15435</v>
      </c>
      <c r="J33" s="17"/>
      <c r="K33" s="43">
        <f t="shared" si="3"/>
        <v>15435</v>
      </c>
    </row>
    <row r="34" spans="1:11" ht="18.75">
      <c r="A34" s="11"/>
      <c r="B34" s="18" t="s">
        <v>1</v>
      </c>
      <c r="C34" s="19">
        <f aca="true" t="shared" si="4" ref="C34:J34">SUM(C33:C33)</f>
        <v>12620</v>
      </c>
      <c r="D34" s="19">
        <f t="shared" si="4"/>
        <v>0</v>
      </c>
      <c r="E34" s="38">
        <f t="shared" si="1"/>
        <v>12620</v>
      </c>
      <c r="F34" s="19">
        <v>14333</v>
      </c>
      <c r="G34" s="19">
        <f t="shared" si="4"/>
        <v>0</v>
      </c>
      <c r="H34" s="38">
        <f t="shared" si="2"/>
        <v>14333</v>
      </c>
      <c r="I34" s="19">
        <v>15435</v>
      </c>
      <c r="J34" s="19">
        <f t="shared" si="4"/>
        <v>0</v>
      </c>
      <c r="K34" s="43">
        <f t="shared" si="3"/>
        <v>15435</v>
      </c>
    </row>
    <row r="35" spans="1:11" s="3" customFormat="1" ht="18.75">
      <c r="A35" s="26">
        <v>927</v>
      </c>
      <c r="B35" s="26" t="s">
        <v>8</v>
      </c>
      <c r="C35" s="26"/>
      <c r="D35" s="26"/>
      <c r="E35" s="38"/>
      <c r="F35" s="19"/>
      <c r="G35" s="26"/>
      <c r="H35" s="38"/>
      <c r="I35" s="19"/>
      <c r="J35" s="44"/>
      <c r="K35" s="43"/>
    </row>
    <row r="36" spans="1:11" s="7" customFormat="1" ht="31.5">
      <c r="A36" s="10"/>
      <c r="B36" s="34" t="s">
        <v>24</v>
      </c>
      <c r="C36" s="38">
        <f>833651-10000</f>
        <v>823651</v>
      </c>
      <c r="D36" s="38">
        <f>4054-2575</f>
        <v>1479</v>
      </c>
      <c r="E36" s="38">
        <f t="shared" si="1"/>
        <v>825130</v>
      </c>
      <c r="F36" s="19">
        <v>789093</v>
      </c>
      <c r="G36" s="17"/>
      <c r="H36" s="38">
        <f t="shared" si="2"/>
        <v>789093</v>
      </c>
      <c r="I36" s="19">
        <v>899697</v>
      </c>
      <c r="J36" s="17"/>
      <c r="K36" s="43">
        <f t="shared" si="3"/>
        <v>899697</v>
      </c>
    </row>
    <row r="37" spans="1:11" ht="18.75">
      <c r="A37" s="11"/>
      <c r="B37" s="24" t="s">
        <v>1</v>
      </c>
      <c r="C37" s="19">
        <f aca="true" t="shared" si="5" ref="C37:J37">SUM(C36:C36)</f>
        <v>823651</v>
      </c>
      <c r="D37" s="19">
        <f t="shared" si="5"/>
        <v>1479</v>
      </c>
      <c r="E37" s="38">
        <f t="shared" si="1"/>
        <v>825130</v>
      </c>
      <c r="F37" s="19">
        <v>789093</v>
      </c>
      <c r="G37" s="19">
        <f t="shared" si="5"/>
        <v>0</v>
      </c>
      <c r="H37" s="38">
        <f t="shared" si="2"/>
        <v>789093</v>
      </c>
      <c r="I37" s="19">
        <v>899697</v>
      </c>
      <c r="J37" s="19">
        <f t="shared" si="5"/>
        <v>0</v>
      </c>
      <c r="K37" s="43">
        <f t="shared" si="3"/>
        <v>899697</v>
      </c>
    </row>
    <row r="38" spans="1:11" s="3" customFormat="1" ht="34.5" customHeight="1">
      <c r="A38" s="26">
        <v>934</v>
      </c>
      <c r="B38" s="26" t="s">
        <v>11</v>
      </c>
      <c r="C38" s="26"/>
      <c r="D38" s="26"/>
      <c r="E38" s="38"/>
      <c r="F38" s="19"/>
      <c r="G38" s="26"/>
      <c r="H38" s="38"/>
      <c r="I38" s="19"/>
      <c r="J38" s="44"/>
      <c r="K38" s="43"/>
    </row>
    <row r="39" spans="1:11" s="7" customFormat="1" ht="35.25" customHeight="1">
      <c r="A39" s="10"/>
      <c r="B39" s="25" t="s">
        <v>25</v>
      </c>
      <c r="C39" s="38">
        <v>358666</v>
      </c>
      <c r="D39" s="38"/>
      <c r="E39" s="38">
        <f t="shared" si="1"/>
        <v>358666</v>
      </c>
      <c r="F39" s="19">
        <v>375570</v>
      </c>
      <c r="G39" s="17"/>
      <c r="H39" s="38">
        <f t="shared" si="2"/>
        <v>375570</v>
      </c>
      <c r="I39" s="19">
        <v>383866</v>
      </c>
      <c r="J39" s="17"/>
      <c r="K39" s="43">
        <f t="shared" si="3"/>
        <v>383866</v>
      </c>
    </row>
    <row r="40" spans="1:11" ht="23.25" customHeight="1">
      <c r="A40" s="11"/>
      <c r="B40" s="18" t="s">
        <v>1</v>
      </c>
      <c r="C40" s="19">
        <f>SUM(C38:C39)</f>
        <v>358666</v>
      </c>
      <c r="D40" s="19">
        <f>D39</f>
        <v>0</v>
      </c>
      <c r="E40" s="38">
        <f t="shared" si="1"/>
        <v>358666</v>
      </c>
      <c r="F40" s="19">
        <v>375570</v>
      </c>
      <c r="G40" s="19">
        <f>G39</f>
        <v>0</v>
      </c>
      <c r="H40" s="38">
        <f t="shared" si="2"/>
        <v>375570</v>
      </c>
      <c r="I40" s="19">
        <v>383866</v>
      </c>
      <c r="J40" s="19">
        <f>SUM(J38:J39)</f>
        <v>0</v>
      </c>
      <c r="K40" s="43">
        <f t="shared" si="3"/>
        <v>383866</v>
      </c>
    </row>
    <row r="41" spans="1:11" s="3" customFormat="1" ht="32.25" customHeight="1">
      <c r="A41" s="26">
        <v>938</v>
      </c>
      <c r="B41" s="26" t="s">
        <v>9</v>
      </c>
      <c r="C41" s="26"/>
      <c r="D41" s="26"/>
      <c r="E41" s="38"/>
      <c r="F41" s="19"/>
      <c r="G41" s="26"/>
      <c r="H41" s="38"/>
      <c r="I41" s="19"/>
      <c r="J41" s="44"/>
      <c r="K41" s="43"/>
    </row>
    <row r="42" spans="1:11" s="7" customFormat="1" ht="51" customHeight="1">
      <c r="A42" s="10"/>
      <c r="B42" s="25" t="s">
        <v>18</v>
      </c>
      <c r="C42" s="38">
        <v>20780</v>
      </c>
      <c r="D42" s="38">
        <v>11150</v>
      </c>
      <c r="E42" s="38">
        <f t="shared" si="1"/>
        <v>31930</v>
      </c>
      <c r="F42" s="19">
        <v>27602</v>
      </c>
      <c r="G42" s="21"/>
      <c r="H42" s="38">
        <f t="shared" si="2"/>
        <v>27602</v>
      </c>
      <c r="I42" s="19">
        <v>28632</v>
      </c>
      <c r="J42" s="21"/>
      <c r="K42" s="43">
        <f t="shared" si="3"/>
        <v>28632</v>
      </c>
    </row>
    <row r="43" spans="1:11" ht="17.25" customHeight="1">
      <c r="A43" s="11"/>
      <c r="B43" s="18" t="s">
        <v>1</v>
      </c>
      <c r="C43" s="19">
        <f>SUM(C41:C42)</f>
        <v>20780</v>
      </c>
      <c r="D43" s="19">
        <f>D42</f>
        <v>11150</v>
      </c>
      <c r="E43" s="38">
        <f t="shared" si="1"/>
        <v>31930</v>
      </c>
      <c r="F43" s="19">
        <v>27602</v>
      </c>
      <c r="G43" s="19">
        <f>G42</f>
        <v>0</v>
      </c>
      <c r="H43" s="38">
        <f t="shared" si="2"/>
        <v>27602</v>
      </c>
      <c r="I43" s="19">
        <v>28632</v>
      </c>
      <c r="J43" s="19">
        <f>J42</f>
        <v>0</v>
      </c>
      <c r="K43" s="43">
        <f t="shared" si="3"/>
        <v>28632</v>
      </c>
    </row>
    <row r="44" spans="1:11" s="3" customFormat="1" ht="18.75">
      <c r="A44" s="26">
        <v>943</v>
      </c>
      <c r="B44" s="26" t="s">
        <v>10</v>
      </c>
      <c r="C44" s="26"/>
      <c r="D44" s="26"/>
      <c r="E44" s="38"/>
      <c r="F44" s="19"/>
      <c r="G44" s="26"/>
      <c r="H44" s="38"/>
      <c r="I44" s="19"/>
      <c r="J44" s="44"/>
      <c r="K44" s="43"/>
    </row>
    <row r="45" spans="1:11" s="7" customFormat="1" ht="48">
      <c r="A45" s="10"/>
      <c r="B45" s="25" t="s">
        <v>26</v>
      </c>
      <c r="C45" s="38">
        <v>75823</v>
      </c>
      <c r="D45" s="38"/>
      <c r="E45" s="38">
        <f t="shared" si="1"/>
        <v>75823</v>
      </c>
      <c r="F45" s="19">
        <v>135581</v>
      </c>
      <c r="G45" s="17"/>
      <c r="H45" s="38">
        <f t="shared" si="2"/>
        <v>135581</v>
      </c>
      <c r="I45" s="19">
        <v>233513</v>
      </c>
      <c r="J45" s="17"/>
      <c r="K45" s="43">
        <f t="shared" si="3"/>
        <v>233513</v>
      </c>
    </row>
    <row r="46" spans="1:11" ht="18.75">
      <c r="A46" s="11"/>
      <c r="B46" s="18" t="s">
        <v>1</v>
      </c>
      <c r="C46" s="19">
        <f>SUM(C44:C45)</f>
        <v>75823</v>
      </c>
      <c r="D46" s="19">
        <f>D45</f>
        <v>0</v>
      </c>
      <c r="E46" s="38">
        <f t="shared" si="1"/>
        <v>75823</v>
      </c>
      <c r="F46" s="19">
        <v>135581</v>
      </c>
      <c r="G46" s="19">
        <f>G45</f>
        <v>0</v>
      </c>
      <c r="H46" s="38">
        <f t="shared" si="2"/>
        <v>135581</v>
      </c>
      <c r="I46" s="19">
        <v>233513</v>
      </c>
      <c r="J46" s="19">
        <f>J45</f>
        <v>0</v>
      </c>
      <c r="K46" s="43">
        <f t="shared" si="3"/>
        <v>233513</v>
      </c>
    </row>
    <row r="47" spans="1:11" s="3" customFormat="1" ht="32.25">
      <c r="A47" s="26">
        <v>946</v>
      </c>
      <c r="B47" s="26" t="s">
        <v>40</v>
      </c>
      <c r="C47" s="26"/>
      <c r="D47" s="26"/>
      <c r="E47" s="38"/>
      <c r="F47" s="19"/>
      <c r="G47" s="26"/>
      <c r="H47" s="38"/>
      <c r="I47" s="19"/>
      <c r="J47" s="44"/>
      <c r="K47" s="43"/>
    </row>
    <row r="48" spans="1:11" s="7" customFormat="1" ht="48">
      <c r="A48" s="10"/>
      <c r="B48" s="25" t="s">
        <v>32</v>
      </c>
      <c r="C48" s="38">
        <v>10000</v>
      </c>
      <c r="D48" s="38"/>
      <c r="E48" s="38">
        <f t="shared" si="1"/>
        <v>10000</v>
      </c>
      <c r="F48" s="19">
        <v>10750</v>
      </c>
      <c r="G48" s="17"/>
      <c r="H48" s="38">
        <f t="shared" si="2"/>
        <v>10750</v>
      </c>
      <c r="I48" s="19">
        <v>11524</v>
      </c>
      <c r="J48" s="17"/>
      <c r="K48" s="43">
        <f t="shared" si="3"/>
        <v>11524</v>
      </c>
    </row>
    <row r="49" spans="1:11" ht="18.75">
      <c r="A49" s="11"/>
      <c r="B49" s="18" t="s">
        <v>1</v>
      </c>
      <c r="C49" s="19">
        <f aca="true" t="shared" si="6" ref="C49:J49">C48</f>
        <v>10000</v>
      </c>
      <c r="D49" s="19">
        <f t="shared" si="6"/>
        <v>0</v>
      </c>
      <c r="E49" s="38">
        <f t="shared" si="1"/>
        <v>10000</v>
      </c>
      <c r="F49" s="19">
        <v>10750</v>
      </c>
      <c r="G49" s="19">
        <f t="shared" si="6"/>
        <v>0</v>
      </c>
      <c r="H49" s="38">
        <f t="shared" si="2"/>
        <v>10750</v>
      </c>
      <c r="I49" s="19">
        <v>11524</v>
      </c>
      <c r="J49" s="19">
        <f t="shared" si="6"/>
        <v>0</v>
      </c>
      <c r="K49" s="43">
        <f t="shared" si="3"/>
        <v>11524</v>
      </c>
    </row>
    <row r="50" spans="1:11" s="2" customFormat="1" ht="18.75">
      <c r="A50" s="28"/>
      <c r="B50" s="37" t="s">
        <v>13</v>
      </c>
      <c r="C50" s="29">
        <f>C10+C13+C16+C19+C22+C25+C28+C31+C34+C37+C40+C43+C46+C49</f>
        <v>12808882</v>
      </c>
      <c r="D50" s="29">
        <f>D10+D13+D16+D19+D22+D25+D28+D31+D34+D37+D40+D43+D46+D49</f>
        <v>54226</v>
      </c>
      <c r="E50" s="41">
        <f t="shared" si="1"/>
        <v>12863108</v>
      </c>
      <c r="F50" s="29">
        <v>14597271</v>
      </c>
      <c r="G50" s="29">
        <f>G10+G13+G16+G19+G22+G25+G28+G31+G34+G37+G40+G43+G46+G49</f>
        <v>0</v>
      </c>
      <c r="H50" s="41">
        <f t="shared" si="2"/>
        <v>14597271</v>
      </c>
      <c r="I50" s="29">
        <v>15763351</v>
      </c>
      <c r="J50" s="29">
        <f>J10+J13+J16+J19+J22+J25+J28+J31+J34+J37+J40+J43+J46+J49</f>
        <v>0</v>
      </c>
      <c r="K50" s="46">
        <f t="shared" si="3"/>
        <v>15763351</v>
      </c>
    </row>
    <row r="51" spans="1:11" ht="18.75">
      <c r="A51" s="12"/>
      <c r="B51" s="13"/>
      <c r="C51" s="14"/>
      <c r="D51" s="14"/>
      <c r="E51" s="14"/>
      <c r="F51" s="14"/>
      <c r="G51" s="14"/>
      <c r="H51" s="14"/>
      <c r="I51" s="14"/>
      <c r="J51" s="14"/>
      <c r="K51" s="14"/>
    </row>
    <row r="52" spans="3:4" ht="18.75" hidden="1">
      <c r="C52" s="1" t="s">
        <v>36</v>
      </c>
      <c r="D52" s="1">
        <v>37210</v>
      </c>
    </row>
    <row r="53" spans="3:4" ht="18.75" hidden="1">
      <c r="C53" s="1" t="s">
        <v>37</v>
      </c>
      <c r="D53" s="1">
        <v>4054</v>
      </c>
    </row>
    <row r="54" spans="3:4" ht="18.75" hidden="1">
      <c r="C54" s="1" t="s">
        <v>38</v>
      </c>
      <c r="D54" s="1">
        <v>11150</v>
      </c>
    </row>
    <row r="60" ht="18.75" hidden="1">
      <c r="D60" s="1">
        <f>SUM(D52:D59)</f>
        <v>52414</v>
      </c>
    </row>
  </sheetData>
  <mergeCells count="5">
    <mergeCell ref="B6:I6"/>
    <mergeCell ref="B1:K1"/>
    <mergeCell ref="B2:K2"/>
    <mergeCell ref="B3:K3"/>
    <mergeCell ref="A5:K5"/>
  </mergeCells>
  <printOptions/>
  <pageMargins left="1.1811023622047245" right="0.3937007874015748" top="0.5905511811023623" bottom="0.35433070866141736" header="0.2755905511811024" footer="0.2755905511811024"/>
  <pageSetup horizontalDpi="600" verticalDpi="600" orientation="landscape" paperSize="9" r:id="rId1"/>
  <headerFooter alignWithMargins="0">
    <oddHeader>&amp;C&amp;P</oddHeader>
  </headerFooter>
  <rowBreaks count="2" manualBreakCount="2">
    <brk id="19" max="10" man="1"/>
    <brk id="3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Смыслова</dc:creator>
  <cp:keywords/>
  <dc:description/>
  <cp:lastModifiedBy> </cp:lastModifiedBy>
  <cp:lastPrinted>2009-03-26T08:04:56Z</cp:lastPrinted>
  <dcterms:created xsi:type="dcterms:W3CDTF">2008-07-03T06:58:05Z</dcterms:created>
  <dcterms:modified xsi:type="dcterms:W3CDTF">2009-04-03T11:23:46Z</dcterms:modified>
  <cp:category/>
  <cp:version/>
  <cp:contentType/>
  <cp:contentStatus/>
</cp:coreProperties>
</file>