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<sst xmlns="http://schemas.openxmlformats.org/spreadsheetml/2006/main" count="158" uniqueCount="38">
  <si>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</si>
  <si>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</si>
  <si>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</si>
  <si>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</si>
  <si>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</si>
  <si>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</si>
  <si>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</si>
  <si>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</si>
  <si>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</si>
  <si>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</si>
  <si>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</si>
  <si>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</si>
  <si>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</si>
  <si>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</si>
  <si>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</si>
  <si>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</si>
  <si>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</si>
  <si>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</si>
  <si>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</si>
  <si>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</si>
  <si>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</si>
  <si>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</si>
  <si>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</si>
  <si>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2009 год                  (тыс. руб.)</t>
  </si>
  <si>
    <t xml:space="preserve">к Закону Ярославской области </t>
  </si>
  <si>
    <t xml:space="preserve"> 3. Субвенция на реализацию областной целевой программы                                                      "Профилактика правонарушений в Ярославской области"</t>
  </si>
  <si>
    <t>2010 год             (тыс. руб.)</t>
  </si>
  <si>
    <t>2011 год                (тыс. руб.)</t>
  </si>
  <si>
    <t>уточнение</t>
  </si>
  <si>
    <t>РАСПРЕДЕЛЕНИЕ</t>
  </si>
  <si>
    <t xml:space="preserve">уточнение </t>
  </si>
  <si>
    <t>План                   (тыс. руб.)</t>
  </si>
  <si>
    <t xml:space="preserve"> 4. Субвенция на реализацию областной целевой социальной программы дополнительных мер поддержки людей пожилого возраста</t>
  </si>
  <si>
    <t xml:space="preserve">субвенций бюджетам муниципальных районов                                          (городских округов) Ярославской области на выполнение областных целевых программ на 2009 год </t>
  </si>
  <si>
    <t>1. Субвенция на реализацию областной целевой программы                                              "Cемья и дети" подпрограммы "Отдых, оздоровление и занятость детей"                                                                в части оздоровления детей, находящихся в трудной жизненной ситуации</t>
  </si>
  <si>
    <r>
      <t>2. Субвенция на реализацию областной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целевой программы                                              "Семья и дети"</t>
    </r>
  </si>
  <si>
    <t>Приложение 7</t>
  </si>
  <si>
    <t>от 25.12.2009 № 73-з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</si>
</sst>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4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66.5" style="1" customWidth="1"/>
    <col min="2" max="2" width="13.83203125" style="1" hidden="1" customWidth="1"/>
    <col min="3" max="3" width="13" style="1" hidden="1" customWidth="1"/>
    <col min="4" max="4" width="14.83203125" style="1" hidden="1" customWidth="1"/>
    <col min="5" max="5" width="13.83203125" style="1" hidden="1" customWidth="1"/>
    <col min="6" max="6" width="15.33203125" style="1" hidden="1" customWidth="1"/>
    <col min="7" max="7" width="14" style="1" hidden="1" customWidth="1"/>
    <col min="8" max="8" width="14.83203125" style="1" hidden="1" customWidth="1"/>
    <col min="9" max="9" width="13" style="1" hidden="1" customWidth="1"/>
    <col min="10" max="10" width="16.16015625" style="1" hidden="1" customWidth="1"/>
    <col min="11" max="11" width="13" style="1" hidden="1" customWidth="1"/>
    <col min="12" max="12" width="16.16015625" style="1" hidden="1" customWidth="1"/>
    <col min="13" max="13" width="13" style="1" hidden="1" customWidth="1"/>
    <col min="14" max="14" width="16.16015625" style="1" hidden="1" customWidth="1"/>
    <col min="15" max="15" width="13" style="1" hidden="1" customWidth="1"/>
    <col min="16" max="16" width="16.16015625" style="1" customWidth="1"/>
    <col min="17" max="16384" width="9.33203125" style="1" customWidth="1"/>
  </cols>
  <sheetData>
    <row r="1" spans="1:16" ht="15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" ht="15.75">
      <c r="A4" s="11"/>
      <c r="B4" s="11"/>
      <c r="C4" s="11"/>
      <c r="D4" s="11"/>
    </row>
    <row r="6" ht="12.75" hidden="1"/>
    <row r="7" spans="1:16" ht="18.7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" ht="18.75" hidden="1">
      <c r="A8" s="15" t="s">
        <v>19</v>
      </c>
      <c r="B8" s="15"/>
    </row>
    <row r="9" spans="1:16" ht="82.5" customHeight="1">
      <c r="A9" s="17" t="s">
        <v>33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8.75" hidden="1">
      <c r="A10" s="17"/>
      <c r="B10" s="17"/>
      <c r="D10" s="1">
        <f>D36+D62+D87+D114</f>
        <v>16740</v>
      </c>
      <c r="E10" s="1">
        <f aca="true" t="shared" si="0" ref="E10:J10">E36+E62+E87+E114</f>
        <v>17377</v>
      </c>
      <c r="F10" s="1">
        <f t="shared" si="0"/>
        <v>0</v>
      </c>
      <c r="G10" s="1">
        <f t="shared" si="0"/>
        <v>5753</v>
      </c>
      <c r="H10" s="1">
        <f t="shared" si="0"/>
        <v>5207</v>
      </c>
      <c r="I10" s="1">
        <f t="shared" si="0"/>
        <v>0</v>
      </c>
      <c r="J10" s="1">
        <f t="shared" si="0"/>
        <v>22493</v>
      </c>
      <c r="K10" s="1">
        <f aca="true" t="shared" si="1" ref="K10:P10">K36+K62+K87+K114</f>
        <v>-9</v>
      </c>
      <c r="L10" s="1">
        <f t="shared" si="1"/>
        <v>22484</v>
      </c>
      <c r="M10" s="1">
        <f t="shared" si="1"/>
        <v>0</v>
      </c>
      <c r="N10" s="1">
        <f t="shared" si="1"/>
        <v>22484</v>
      </c>
      <c r="O10" s="1">
        <f t="shared" si="1"/>
        <v>-934</v>
      </c>
      <c r="P10" s="1">
        <f t="shared" si="1"/>
        <v>21550</v>
      </c>
    </row>
    <row r="11" spans="2:16" ht="12.75" hidden="1">
      <c r="B11" s="1">
        <f>B36+B62+B87</f>
        <v>16003</v>
      </c>
      <c r="C11" s="1">
        <f>C36+C62+C87</f>
        <v>737</v>
      </c>
      <c r="D11" s="1">
        <f>D36+D62+D87</f>
        <v>16740</v>
      </c>
      <c r="J11" s="1">
        <f aca="true" t="shared" si="2" ref="J11:P11">J36+J62+J87+J114</f>
        <v>22493</v>
      </c>
      <c r="K11" s="1">
        <f t="shared" si="2"/>
        <v>-9</v>
      </c>
      <c r="L11" s="1">
        <f t="shared" si="2"/>
        <v>22484</v>
      </c>
      <c r="M11" s="1">
        <f t="shared" si="2"/>
        <v>0</v>
      </c>
      <c r="N11" s="1">
        <f t="shared" si="2"/>
        <v>22484</v>
      </c>
      <c r="O11" s="1">
        <f t="shared" si="2"/>
        <v>-934</v>
      </c>
      <c r="P11" s="1">
        <f t="shared" si="2"/>
        <v>21550</v>
      </c>
    </row>
    <row r="13" spans="1:16" s="4" customFormat="1" ht="62.25" customHeight="1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4" ht="12.75" customHeight="1">
      <c r="B14" s="3"/>
      <c r="C14" s="3"/>
      <c r="D14" s="3"/>
    </row>
    <row r="15" spans="1:16" ht="44.25" customHeight="1">
      <c r="A15" s="5" t="s">
        <v>1</v>
      </c>
      <c r="B15" s="5" t="s">
        <v>23</v>
      </c>
      <c r="C15" s="5" t="s">
        <v>28</v>
      </c>
      <c r="D15" s="5" t="s">
        <v>23</v>
      </c>
      <c r="E15" s="5" t="s">
        <v>26</v>
      </c>
      <c r="F15" s="5" t="s">
        <v>28</v>
      </c>
      <c r="G15" s="5" t="s">
        <v>30</v>
      </c>
      <c r="H15" s="5" t="s">
        <v>27</v>
      </c>
      <c r="I15" s="5" t="s">
        <v>28</v>
      </c>
      <c r="J15" s="5" t="s">
        <v>31</v>
      </c>
      <c r="K15" s="5" t="s">
        <v>28</v>
      </c>
      <c r="L15" s="5" t="s">
        <v>31</v>
      </c>
      <c r="M15" s="5" t="s">
        <v>28</v>
      </c>
      <c r="N15" s="5" t="s">
        <v>31</v>
      </c>
      <c r="O15" s="5" t="s">
        <v>28</v>
      </c>
      <c r="P15" s="5" t="s">
        <v>31</v>
      </c>
    </row>
    <row r="16" spans="1:16" ht="15.75">
      <c r="A16" s="2" t="s">
        <v>20</v>
      </c>
      <c r="B16" s="2">
        <v>740</v>
      </c>
      <c r="C16" s="2"/>
      <c r="D16" s="2">
        <f>B16+C16</f>
        <v>740</v>
      </c>
      <c r="E16" s="2">
        <v>760</v>
      </c>
      <c r="F16" s="2"/>
      <c r="G16" s="2"/>
      <c r="H16" s="2"/>
      <c r="I16" s="2"/>
      <c r="J16" s="2">
        <f aca="true" t="shared" si="3" ref="J16:J35">D16+G16</f>
        <v>740</v>
      </c>
      <c r="K16" s="2"/>
      <c r="L16" s="2">
        <f>J16+K16</f>
        <v>740</v>
      </c>
      <c r="M16" s="2"/>
      <c r="N16" s="2">
        <f>L16+M16</f>
        <v>740</v>
      </c>
      <c r="O16" s="2"/>
      <c r="P16" s="2">
        <f>N16+O16</f>
        <v>740</v>
      </c>
    </row>
    <row r="17" spans="1:16" ht="15.75">
      <c r="A17" s="2" t="s">
        <v>22</v>
      </c>
      <c r="B17" s="2"/>
      <c r="C17" s="2">
        <v>400</v>
      </c>
      <c r="D17" s="2">
        <f>B17+C17</f>
        <v>400</v>
      </c>
      <c r="E17" s="2"/>
      <c r="F17" s="2"/>
      <c r="G17" s="2"/>
      <c r="H17" s="2"/>
      <c r="I17" s="2"/>
      <c r="J17" s="2">
        <f t="shared" si="3"/>
        <v>400</v>
      </c>
      <c r="K17" s="2"/>
      <c r="L17" s="2">
        <f aca="true" t="shared" si="4" ref="L17:L35">J17+K17</f>
        <v>400</v>
      </c>
      <c r="M17" s="2"/>
      <c r="N17" s="2">
        <f aca="true" t="shared" si="5" ref="N17:N35">L17+M17</f>
        <v>400</v>
      </c>
      <c r="O17" s="2">
        <v>-1</v>
      </c>
      <c r="P17" s="2">
        <f aca="true" t="shared" si="6" ref="P17:P35">N17+O17</f>
        <v>399</v>
      </c>
    </row>
    <row r="18" spans="1:16" ht="15.75" customHeight="1">
      <c r="A18" s="2" t="s">
        <v>2</v>
      </c>
      <c r="B18" s="2"/>
      <c r="C18" s="2">
        <v>100</v>
      </c>
      <c r="D18" s="2">
        <f>B18+C18</f>
        <v>100</v>
      </c>
      <c r="E18" s="2"/>
      <c r="F18" s="2"/>
      <c r="G18" s="2"/>
      <c r="H18" s="2"/>
      <c r="I18" s="2"/>
      <c r="J18" s="2">
        <f t="shared" si="3"/>
        <v>100</v>
      </c>
      <c r="K18" s="2"/>
      <c r="L18" s="2">
        <f t="shared" si="4"/>
        <v>100</v>
      </c>
      <c r="M18" s="2"/>
      <c r="N18" s="2">
        <f t="shared" si="5"/>
        <v>100</v>
      </c>
      <c r="O18" s="2"/>
      <c r="P18" s="2">
        <f t="shared" si="6"/>
        <v>100</v>
      </c>
    </row>
    <row r="19" spans="1:16" ht="15.75">
      <c r="A19" s="2" t="s">
        <v>3</v>
      </c>
      <c r="B19" s="2">
        <v>230</v>
      </c>
      <c r="C19" s="2"/>
      <c r="D19" s="2">
        <f aca="true" t="shared" si="7" ref="D19:D35">B19+C19</f>
        <v>230</v>
      </c>
      <c r="E19" s="2">
        <v>260</v>
      </c>
      <c r="F19" s="2"/>
      <c r="G19" s="2"/>
      <c r="H19" s="2"/>
      <c r="I19" s="2"/>
      <c r="J19" s="2">
        <f t="shared" si="3"/>
        <v>230</v>
      </c>
      <c r="K19" s="2"/>
      <c r="L19" s="2">
        <f t="shared" si="4"/>
        <v>230</v>
      </c>
      <c r="M19" s="2"/>
      <c r="N19" s="2">
        <f t="shared" si="5"/>
        <v>230</v>
      </c>
      <c r="O19" s="2"/>
      <c r="P19" s="2">
        <f t="shared" si="6"/>
        <v>230</v>
      </c>
    </row>
    <row r="20" spans="1:16" ht="15.75">
      <c r="A20" s="2" t="s">
        <v>21</v>
      </c>
      <c r="B20" s="2">
        <v>180</v>
      </c>
      <c r="C20" s="2"/>
      <c r="D20" s="2">
        <f t="shared" si="7"/>
        <v>180</v>
      </c>
      <c r="E20" s="2">
        <v>200</v>
      </c>
      <c r="F20" s="2"/>
      <c r="G20" s="2"/>
      <c r="H20" s="2"/>
      <c r="I20" s="2"/>
      <c r="J20" s="2">
        <f t="shared" si="3"/>
        <v>180</v>
      </c>
      <c r="K20" s="2"/>
      <c r="L20" s="2">
        <f t="shared" si="4"/>
        <v>180</v>
      </c>
      <c r="M20" s="2"/>
      <c r="N20" s="2">
        <f t="shared" si="5"/>
        <v>180</v>
      </c>
      <c r="O20" s="2"/>
      <c r="P20" s="2">
        <f t="shared" si="6"/>
        <v>180</v>
      </c>
    </row>
    <row r="21" spans="1:16" ht="15.75">
      <c r="A21" s="2" t="s">
        <v>4</v>
      </c>
      <c r="B21" s="2">
        <v>290</v>
      </c>
      <c r="C21" s="2"/>
      <c r="D21" s="2">
        <f t="shared" si="7"/>
        <v>290</v>
      </c>
      <c r="E21" s="2">
        <v>340</v>
      </c>
      <c r="F21" s="2"/>
      <c r="G21" s="2"/>
      <c r="H21" s="2"/>
      <c r="I21" s="2"/>
      <c r="J21" s="2">
        <f t="shared" si="3"/>
        <v>290</v>
      </c>
      <c r="K21" s="2"/>
      <c r="L21" s="2">
        <f t="shared" si="4"/>
        <v>290</v>
      </c>
      <c r="M21" s="2"/>
      <c r="N21" s="2">
        <f t="shared" si="5"/>
        <v>290</v>
      </c>
      <c r="O21" s="2">
        <v>14</v>
      </c>
      <c r="P21" s="2">
        <f t="shared" si="6"/>
        <v>304</v>
      </c>
    </row>
    <row r="22" spans="1:16" ht="15.75">
      <c r="A22" s="2" t="s">
        <v>5</v>
      </c>
      <c r="B22" s="2">
        <v>180</v>
      </c>
      <c r="C22" s="2"/>
      <c r="D22" s="2">
        <f t="shared" si="7"/>
        <v>180</v>
      </c>
      <c r="E22" s="2">
        <v>200</v>
      </c>
      <c r="F22" s="2"/>
      <c r="G22" s="2"/>
      <c r="H22" s="2"/>
      <c r="I22" s="2"/>
      <c r="J22" s="2">
        <f t="shared" si="3"/>
        <v>180</v>
      </c>
      <c r="K22" s="2"/>
      <c r="L22" s="2">
        <f t="shared" si="4"/>
        <v>180</v>
      </c>
      <c r="M22" s="2"/>
      <c r="N22" s="2">
        <f t="shared" si="5"/>
        <v>180</v>
      </c>
      <c r="O22" s="2">
        <v>-4</v>
      </c>
      <c r="P22" s="2">
        <f t="shared" si="6"/>
        <v>176</v>
      </c>
    </row>
    <row r="23" spans="1:16" ht="15.75">
      <c r="A23" s="2" t="s">
        <v>6</v>
      </c>
      <c r="B23" s="2">
        <v>160</v>
      </c>
      <c r="C23" s="2"/>
      <c r="D23" s="2">
        <f t="shared" si="7"/>
        <v>160</v>
      </c>
      <c r="E23" s="2">
        <v>190</v>
      </c>
      <c r="F23" s="2"/>
      <c r="G23" s="2"/>
      <c r="H23" s="2"/>
      <c r="I23" s="2"/>
      <c r="J23" s="2">
        <f t="shared" si="3"/>
        <v>160</v>
      </c>
      <c r="K23" s="2"/>
      <c r="L23" s="2">
        <f t="shared" si="4"/>
        <v>160</v>
      </c>
      <c r="M23" s="2"/>
      <c r="N23" s="2">
        <f t="shared" si="5"/>
        <v>160</v>
      </c>
      <c r="O23" s="2"/>
      <c r="P23" s="2">
        <f t="shared" si="6"/>
        <v>160</v>
      </c>
    </row>
    <row r="24" spans="1:16" ht="15.75">
      <c r="A24" s="2" t="s">
        <v>7</v>
      </c>
      <c r="B24" s="2">
        <v>180</v>
      </c>
      <c r="C24" s="2"/>
      <c r="D24" s="2">
        <f t="shared" si="7"/>
        <v>180</v>
      </c>
      <c r="E24" s="2">
        <v>180</v>
      </c>
      <c r="F24" s="2"/>
      <c r="G24" s="2"/>
      <c r="H24" s="2"/>
      <c r="I24" s="2"/>
      <c r="J24" s="2">
        <f t="shared" si="3"/>
        <v>180</v>
      </c>
      <c r="K24" s="2"/>
      <c r="L24" s="2">
        <f t="shared" si="4"/>
        <v>180</v>
      </c>
      <c r="M24" s="2"/>
      <c r="N24" s="2">
        <f t="shared" si="5"/>
        <v>180</v>
      </c>
      <c r="O24" s="2"/>
      <c r="P24" s="2">
        <f t="shared" si="6"/>
        <v>180</v>
      </c>
    </row>
    <row r="25" spans="1:16" ht="15.75">
      <c r="A25" s="2" t="s">
        <v>8</v>
      </c>
      <c r="B25" s="2">
        <v>100</v>
      </c>
      <c r="C25" s="2"/>
      <c r="D25" s="2">
        <f t="shared" si="7"/>
        <v>100</v>
      </c>
      <c r="E25" s="2">
        <v>100</v>
      </c>
      <c r="F25" s="2"/>
      <c r="G25" s="2"/>
      <c r="H25" s="2"/>
      <c r="I25" s="2"/>
      <c r="J25" s="2">
        <f t="shared" si="3"/>
        <v>100</v>
      </c>
      <c r="K25" s="2"/>
      <c r="L25" s="2">
        <f t="shared" si="4"/>
        <v>100</v>
      </c>
      <c r="M25" s="2"/>
      <c r="N25" s="2">
        <f t="shared" si="5"/>
        <v>100</v>
      </c>
      <c r="O25" s="2"/>
      <c r="P25" s="2">
        <f t="shared" si="6"/>
        <v>100</v>
      </c>
    </row>
    <row r="26" spans="1:16" ht="15.75">
      <c r="A26" s="2" t="s">
        <v>9</v>
      </c>
      <c r="B26" s="2">
        <v>160</v>
      </c>
      <c r="C26" s="2"/>
      <c r="D26" s="2">
        <f t="shared" si="7"/>
        <v>160</v>
      </c>
      <c r="E26" s="2">
        <v>180</v>
      </c>
      <c r="F26" s="2"/>
      <c r="G26" s="2"/>
      <c r="H26" s="2"/>
      <c r="I26" s="2"/>
      <c r="J26" s="2">
        <f t="shared" si="3"/>
        <v>160</v>
      </c>
      <c r="K26" s="2"/>
      <c r="L26" s="2">
        <f t="shared" si="4"/>
        <v>160</v>
      </c>
      <c r="M26" s="2"/>
      <c r="N26" s="2">
        <f t="shared" si="5"/>
        <v>160</v>
      </c>
      <c r="O26" s="2"/>
      <c r="P26" s="2">
        <f t="shared" si="6"/>
        <v>160</v>
      </c>
    </row>
    <row r="27" spans="1:16" ht="15.75">
      <c r="A27" s="2" t="s">
        <v>10</v>
      </c>
      <c r="B27" s="2">
        <v>180</v>
      </c>
      <c r="C27" s="2"/>
      <c r="D27" s="2">
        <f t="shared" si="7"/>
        <v>180</v>
      </c>
      <c r="E27" s="2">
        <v>180</v>
      </c>
      <c r="F27" s="2"/>
      <c r="G27" s="2"/>
      <c r="H27" s="2"/>
      <c r="I27" s="2"/>
      <c r="J27" s="2">
        <f t="shared" si="3"/>
        <v>180</v>
      </c>
      <c r="K27" s="2"/>
      <c r="L27" s="2">
        <f t="shared" si="4"/>
        <v>180</v>
      </c>
      <c r="M27" s="2"/>
      <c r="N27" s="2">
        <f t="shared" si="5"/>
        <v>180</v>
      </c>
      <c r="O27" s="2">
        <v>-8</v>
      </c>
      <c r="P27" s="2">
        <f t="shared" si="6"/>
        <v>172</v>
      </c>
    </row>
    <row r="28" spans="1:16" ht="15.75">
      <c r="A28" s="2" t="s">
        <v>11</v>
      </c>
      <c r="B28" s="2">
        <v>100</v>
      </c>
      <c r="C28" s="2"/>
      <c r="D28" s="2">
        <f t="shared" si="7"/>
        <v>100</v>
      </c>
      <c r="E28" s="2">
        <v>100</v>
      </c>
      <c r="F28" s="2"/>
      <c r="G28" s="2"/>
      <c r="H28" s="2"/>
      <c r="I28" s="2"/>
      <c r="J28" s="2">
        <f t="shared" si="3"/>
        <v>100</v>
      </c>
      <c r="K28" s="2"/>
      <c r="L28" s="2">
        <f t="shared" si="4"/>
        <v>100</v>
      </c>
      <c r="M28" s="2"/>
      <c r="N28" s="2">
        <f t="shared" si="5"/>
        <v>100</v>
      </c>
      <c r="O28" s="2">
        <v>-1</v>
      </c>
      <c r="P28" s="2">
        <f t="shared" si="6"/>
        <v>99</v>
      </c>
    </row>
    <row r="29" spans="1:16" ht="15.75">
      <c r="A29" s="2" t="s">
        <v>18</v>
      </c>
      <c r="B29" s="2">
        <v>100</v>
      </c>
      <c r="C29" s="2"/>
      <c r="D29" s="2">
        <f t="shared" si="7"/>
        <v>100</v>
      </c>
      <c r="E29" s="2">
        <v>100</v>
      </c>
      <c r="F29" s="2"/>
      <c r="G29" s="2"/>
      <c r="H29" s="2"/>
      <c r="I29" s="2"/>
      <c r="J29" s="2">
        <f t="shared" si="3"/>
        <v>100</v>
      </c>
      <c r="K29" s="2"/>
      <c r="L29" s="2">
        <f t="shared" si="4"/>
        <v>100</v>
      </c>
      <c r="M29" s="2"/>
      <c r="N29" s="2">
        <f t="shared" si="5"/>
        <v>100</v>
      </c>
      <c r="O29" s="2"/>
      <c r="P29" s="2">
        <f t="shared" si="6"/>
        <v>100</v>
      </c>
    </row>
    <row r="30" spans="1:16" ht="15.75">
      <c r="A30" s="2" t="s">
        <v>12</v>
      </c>
      <c r="B30" s="2">
        <v>120</v>
      </c>
      <c r="C30" s="2"/>
      <c r="D30" s="2">
        <f t="shared" si="7"/>
        <v>120</v>
      </c>
      <c r="E30" s="2">
        <v>120</v>
      </c>
      <c r="F30" s="2"/>
      <c r="G30" s="2"/>
      <c r="H30" s="2"/>
      <c r="I30" s="2"/>
      <c r="J30" s="2">
        <f t="shared" si="3"/>
        <v>120</v>
      </c>
      <c r="K30" s="2"/>
      <c r="L30" s="2">
        <f t="shared" si="4"/>
        <v>120</v>
      </c>
      <c r="M30" s="2"/>
      <c r="N30" s="2">
        <f t="shared" si="5"/>
        <v>120</v>
      </c>
      <c r="O30" s="2"/>
      <c r="P30" s="2">
        <f t="shared" si="6"/>
        <v>120</v>
      </c>
    </row>
    <row r="31" spans="1:16" ht="15.75">
      <c r="A31" s="2" t="s">
        <v>13</v>
      </c>
      <c r="B31" s="2">
        <v>80</v>
      </c>
      <c r="C31" s="2"/>
      <c r="D31" s="2">
        <f t="shared" si="7"/>
        <v>80</v>
      </c>
      <c r="E31" s="2">
        <v>100</v>
      </c>
      <c r="F31" s="2"/>
      <c r="G31" s="2"/>
      <c r="H31" s="2"/>
      <c r="I31" s="2"/>
      <c r="J31" s="2">
        <f t="shared" si="3"/>
        <v>80</v>
      </c>
      <c r="K31" s="2"/>
      <c r="L31" s="2">
        <f t="shared" si="4"/>
        <v>80</v>
      </c>
      <c r="M31" s="2"/>
      <c r="N31" s="2">
        <f t="shared" si="5"/>
        <v>80</v>
      </c>
      <c r="O31" s="2"/>
      <c r="P31" s="2">
        <f t="shared" si="6"/>
        <v>80</v>
      </c>
    </row>
    <row r="32" spans="1:16" ht="15.75">
      <c r="A32" s="2" t="s">
        <v>14</v>
      </c>
      <c r="B32" s="2">
        <v>100</v>
      </c>
      <c r="C32" s="2"/>
      <c r="D32" s="2">
        <f t="shared" si="7"/>
        <v>100</v>
      </c>
      <c r="E32" s="2">
        <v>100</v>
      </c>
      <c r="F32" s="2"/>
      <c r="G32" s="2"/>
      <c r="H32" s="2"/>
      <c r="I32" s="2"/>
      <c r="J32" s="2">
        <f t="shared" si="3"/>
        <v>100</v>
      </c>
      <c r="K32" s="2"/>
      <c r="L32" s="2">
        <f t="shared" si="4"/>
        <v>100</v>
      </c>
      <c r="M32" s="2"/>
      <c r="N32" s="2">
        <f t="shared" si="5"/>
        <v>100</v>
      </c>
      <c r="O32" s="2"/>
      <c r="P32" s="2">
        <f t="shared" si="6"/>
        <v>100</v>
      </c>
    </row>
    <row r="33" spans="1:16" ht="15.75">
      <c r="A33" s="2" t="s">
        <v>15</v>
      </c>
      <c r="B33" s="2">
        <v>70</v>
      </c>
      <c r="C33" s="2"/>
      <c r="D33" s="2">
        <f t="shared" si="7"/>
        <v>70</v>
      </c>
      <c r="E33" s="2">
        <v>100</v>
      </c>
      <c r="F33" s="2"/>
      <c r="G33" s="2"/>
      <c r="H33" s="2"/>
      <c r="I33" s="2"/>
      <c r="J33" s="2">
        <f t="shared" si="3"/>
        <v>70</v>
      </c>
      <c r="K33" s="2"/>
      <c r="L33" s="2">
        <f t="shared" si="4"/>
        <v>70</v>
      </c>
      <c r="M33" s="2"/>
      <c r="N33" s="2">
        <f t="shared" si="5"/>
        <v>70</v>
      </c>
      <c r="O33" s="2"/>
      <c r="P33" s="2">
        <f t="shared" si="6"/>
        <v>70</v>
      </c>
    </row>
    <row r="34" spans="1:16" ht="15.75">
      <c r="A34" s="2" t="s">
        <v>16</v>
      </c>
      <c r="B34" s="2">
        <v>100</v>
      </c>
      <c r="C34" s="2"/>
      <c r="D34" s="2">
        <f t="shared" si="7"/>
        <v>100</v>
      </c>
      <c r="E34" s="2">
        <v>100</v>
      </c>
      <c r="F34" s="2"/>
      <c r="G34" s="2"/>
      <c r="H34" s="2"/>
      <c r="I34" s="2"/>
      <c r="J34" s="2">
        <f t="shared" si="3"/>
        <v>100</v>
      </c>
      <c r="K34" s="2"/>
      <c r="L34" s="2">
        <f t="shared" si="4"/>
        <v>100</v>
      </c>
      <c r="M34" s="2"/>
      <c r="N34" s="2">
        <f t="shared" si="5"/>
        <v>100</v>
      </c>
      <c r="O34" s="2"/>
      <c r="P34" s="2">
        <f t="shared" si="6"/>
        <v>100</v>
      </c>
    </row>
    <row r="35" spans="1:16" ht="15.75">
      <c r="A35" s="2" t="s">
        <v>17</v>
      </c>
      <c r="B35" s="2">
        <v>150</v>
      </c>
      <c r="C35" s="2"/>
      <c r="D35" s="2">
        <f t="shared" si="7"/>
        <v>150</v>
      </c>
      <c r="E35" s="2">
        <v>150</v>
      </c>
      <c r="F35" s="2"/>
      <c r="G35" s="2"/>
      <c r="H35" s="2"/>
      <c r="I35" s="2"/>
      <c r="J35" s="2">
        <f t="shared" si="3"/>
        <v>150</v>
      </c>
      <c r="K35" s="2"/>
      <c r="L35" s="2">
        <f t="shared" si="4"/>
        <v>150</v>
      </c>
      <c r="M35" s="2"/>
      <c r="N35" s="2">
        <f t="shared" si="5"/>
        <v>150</v>
      </c>
      <c r="O35" s="2"/>
      <c r="P35" s="2">
        <f t="shared" si="6"/>
        <v>150</v>
      </c>
    </row>
    <row r="36" spans="1:16" ht="15.75">
      <c r="A36" s="2" t="s">
        <v>0</v>
      </c>
      <c r="B36" s="2">
        <f>SUM(B16:B35)</f>
        <v>3220</v>
      </c>
      <c r="C36" s="2">
        <f>SUM(C16:C35)</f>
        <v>500</v>
      </c>
      <c r="D36" s="2">
        <f>SUM(D16:D35)</f>
        <v>3720</v>
      </c>
      <c r="E36" s="2">
        <f aca="true" t="shared" si="8" ref="E36:L36">SUM(E16:E35)</f>
        <v>3460</v>
      </c>
      <c r="F36" s="2">
        <f t="shared" si="8"/>
        <v>0</v>
      </c>
      <c r="G36" s="2">
        <f t="shared" si="8"/>
        <v>0</v>
      </c>
      <c r="H36" s="2">
        <f t="shared" si="8"/>
        <v>0</v>
      </c>
      <c r="I36" s="2">
        <f t="shared" si="8"/>
        <v>0</v>
      </c>
      <c r="J36" s="2">
        <f t="shared" si="8"/>
        <v>3720</v>
      </c>
      <c r="K36" s="2">
        <f t="shared" si="8"/>
        <v>0</v>
      </c>
      <c r="L36" s="2">
        <f t="shared" si="8"/>
        <v>3720</v>
      </c>
      <c r="M36" s="2">
        <f>SUM(M16:M35)</f>
        <v>0</v>
      </c>
      <c r="N36" s="2">
        <f>SUM(N16:N35)</f>
        <v>3720</v>
      </c>
      <c r="O36" s="2">
        <f>SUM(O16:O35)</f>
        <v>0</v>
      </c>
      <c r="P36" s="2">
        <f>SUM(P16:P35)</f>
        <v>3720</v>
      </c>
    </row>
    <row r="39" spans="1:16" ht="51.75" customHeight="1">
      <c r="A39" s="14" t="s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4" ht="15.75">
      <c r="A40" s="8"/>
      <c r="B40" s="8"/>
      <c r="C40" s="8"/>
      <c r="D40" s="8"/>
    </row>
    <row r="41" spans="1:16" ht="39" customHeight="1">
      <c r="A41" s="9" t="s">
        <v>1</v>
      </c>
      <c r="B41" s="5" t="s">
        <v>23</v>
      </c>
      <c r="C41" s="5" t="s">
        <v>28</v>
      </c>
      <c r="D41" s="5" t="s">
        <v>23</v>
      </c>
      <c r="E41" s="5" t="s">
        <v>26</v>
      </c>
      <c r="F41" s="5" t="s">
        <v>28</v>
      </c>
      <c r="G41" s="5" t="s">
        <v>30</v>
      </c>
      <c r="H41" s="5" t="s">
        <v>27</v>
      </c>
      <c r="I41" s="5" t="s">
        <v>28</v>
      </c>
      <c r="J41" s="5" t="s">
        <v>31</v>
      </c>
      <c r="K41" s="5" t="s">
        <v>28</v>
      </c>
      <c r="L41" s="5" t="s">
        <v>31</v>
      </c>
      <c r="M41" s="5" t="s">
        <v>28</v>
      </c>
      <c r="N41" s="5" t="s">
        <v>31</v>
      </c>
      <c r="O41" s="5" t="s">
        <v>28</v>
      </c>
      <c r="P41" s="5" t="s">
        <v>31</v>
      </c>
    </row>
    <row r="42" spans="1:16" ht="15.75">
      <c r="A42" s="10" t="s">
        <v>20</v>
      </c>
      <c r="B42" s="12">
        <v>2361</v>
      </c>
      <c r="C42" s="12">
        <f>-160+100+49.5</f>
        <v>-10.5</v>
      </c>
      <c r="D42" s="2">
        <f aca="true" t="shared" si="9" ref="D42:D61">B42+C42</f>
        <v>2350.5</v>
      </c>
      <c r="E42" s="12">
        <v>2018</v>
      </c>
      <c r="F42" s="12"/>
      <c r="G42" s="12">
        <f>228.3-100</f>
        <v>128.3</v>
      </c>
      <c r="H42" s="2"/>
      <c r="I42" s="2"/>
      <c r="J42" s="2">
        <f aca="true" t="shared" si="10" ref="J42:J61">D42+G42</f>
        <v>2478.8</v>
      </c>
      <c r="K42" s="2">
        <v>-75</v>
      </c>
      <c r="L42" s="2">
        <f aca="true" t="shared" si="11" ref="L42:L61">J42+K42</f>
        <v>2403.8</v>
      </c>
      <c r="M42" s="2"/>
      <c r="N42" s="2">
        <f aca="true" t="shared" si="12" ref="N42:N61">L42+M42</f>
        <v>2403.8</v>
      </c>
      <c r="O42" s="2">
        <v>-85</v>
      </c>
      <c r="P42" s="2">
        <f aca="true" t="shared" si="13" ref="P42:P61">N42+O42</f>
        <v>2318.8</v>
      </c>
    </row>
    <row r="43" spans="1:18" ht="15.75">
      <c r="A43" s="2" t="s">
        <v>22</v>
      </c>
      <c r="B43" s="2">
        <v>1894</v>
      </c>
      <c r="C43" s="2">
        <f>60-168+13+19.9</f>
        <v>-75.1</v>
      </c>
      <c r="D43" s="2">
        <f t="shared" si="9"/>
        <v>1818.9</v>
      </c>
      <c r="E43" s="2">
        <v>1114</v>
      </c>
      <c r="F43" s="2"/>
      <c r="G43" s="2">
        <f>62.1+87</f>
        <v>149.1</v>
      </c>
      <c r="H43" s="2"/>
      <c r="I43" s="2"/>
      <c r="J43" s="2">
        <f t="shared" si="10"/>
        <v>1968</v>
      </c>
      <c r="K43" s="2">
        <v>-6</v>
      </c>
      <c r="L43" s="2">
        <f t="shared" si="11"/>
        <v>1962</v>
      </c>
      <c r="M43" s="2"/>
      <c r="N43" s="2">
        <f t="shared" si="12"/>
        <v>1962</v>
      </c>
      <c r="O43" s="2">
        <f>-40-490</f>
        <v>-530</v>
      </c>
      <c r="P43" s="2">
        <f t="shared" si="13"/>
        <v>1432</v>
      </c>
      <c r="Q43" s="6"/>
      <c r="R43" s="6"/>
    </row>
    <row r="44" spans="1:18" ht="15.75">
      <c r="A44" s="2" t="s">
        <v>2</v>
      </c>
      <c r="B44" s="2">
        <v>328</v>
      </c>
      <c r="C44" s="2">
        <f>-8+11.3</f>
        <v>3.3000000000000007</v>
      </c>
      <c r="D44" s="2">
        <f t="shared" si="9"/>
        <v>331.3</v>
      </c>
      <c r="E44" s="2">
        <v>420</v>
      </c>
      <c r="F44" s="2"/>
      <c r="G44" s="2">
        <f>8.15+13</f>
        <v>21.15</v>
      </c>
      <c r="H44" s="2"/>
      <c r="I44" s="2"/>
      <c r="J44" s="2">
        <f t="shared" si="10"/>
        <v>352.45</v>
      </c>
      <c r="K44" s="2"/>
      <c r="L44" s="2">
        <f t="shared" si="11"/>
        <v>352.45</v>
      </c>
      <c r="M44" s="2"/>
      <c r="N44" s="2">
        <f t="shared" si="12"/>
        <v>352.45</v>
      </c>
      <c r="O44" s="2">
        <v>-6</v>
      </c>
      <c r="P44" s="2">
        <f t="shared" si="13"/>
        <v>346.45</v>
      </c>
      <c r="Q44" s="6"/>
      <c r="R44" s="6"/>
    </row>
    <row r="45" spans="1:18" ht="15.75">
      <c r="A45" s="2" t="s">
        <v>3</v>
      </c>
      <c r="B45" s="2">
        <v>414</v>
      </c>
      <c r="C45" s="2">
        <f>-16+2.3</f>
        <v>-13.7</v>
      </c>
      <c r="D45" s="2">
        <f t="shared" si="9"/>
        <v>400.3</v>
      </c>
      <c r="E45" s="2">
        <v>865</v>
      </c>
      <c r="F45" s="2"/>
      <c r="G45" s="2">
        <v>32.6</v>
      </c>
      <c r="H45" s="2"/>
      <c r="I45" s="2"/>
      <c r="J45" s="2">
        <f t="shared" si="10"/>
        <v>432.90000000000003</v>
      </c>
      <c r="K45" s="2"/>
      <c r="L45" s="2">
        <f t="shared" si="11"/>
        <v>432.90000000000003</v>
      </c>
      <c r="M45" s="2"/>
      <c r="N45" s="2">
        <f t="shared" si="12"/>
        <v>432.90000000000003</v>
      </c>
      <c r="O45" s="2">
        <v>-26</v>
      </c>
      <c r="P45" s="2">
        <f t="shared" si="13"/>
        <v>406.90000000000003</v>
      </c>
      <c r="Q45" s="6"/>
      <c r="R45" s="6"/>
    </row>
    <row r="46" spans="1:18" ht="15.75">
      <c r="A46" s="2" t="s">
        <v>21</v>
      </c>
      <c r="B46" s="2">
        <v>798</v>
      </c>
      <c r="C46" s="2">
        <v>-8</v>
      </c>
      <c r="D46" s="2">
        <f t="shared" si="9"/>
        <v>790</v>
      </c>
      <c r="E46" s="2">
        <v>336</v>
      </c>
      <c r="F46" s="2"/>
      <c r="G46" s="2">
        <v>11.3</v>
      </c>
      <c r="H46" s="2"/>
      <c r="I46" s="2"/>
      <c r="J46" s="2">
        <f t="shared" si="10"/>
        <v>801.3</v>
      </c>
      <c r="K46" s="2"/>
      <c r="L46" s="2">
        <f t="shared" si="11"/>
        <v>801.3</v>
      </c>
      <c r="M46" s="2"/>
      <c r="N46" s="2">
        <f t="shared" si="12"/>
        <v>801.3</v>
      </c>
      <c r="O46" s="2">
        <v>-16</v>
      </c>
      <c r="P46" s="2">
        <f t="shared" si="13"/>
        <v>785.3</v>
      </c>
      <c r="Q46" s="6"/>
      <c r="R46" s="6"/>
    </row>
    <row r="47" spans="1:18" ht="15.75">
      <c r="A47" s="2" t="s">
        <v>4</v>
      </c>
      <c r="B47" s="2">
        <v>925</v>
      </c>
      <c r="C47" s="2">
        <v>-8</v>
      </c>
      <c r="D47" s="2">
        <f t="shared" si="9"/>
        <v>917</v>
      </c>
      <c r="E47" s="2">
        <v>485</v>
      </c>
      <c r="F47" s="2"/>
      <c r="G47" s="2">
        <v>8.15</v>
      </c>
      <c r="H47" s="2"/>
      <c r="I47" s="2"/>
      <c r="J47" s="2">
        <f t="shared" si="10"/>
        <v>925.15</v>
      </c>
      <c r="K47" s="2">
        <v>-3</v>
      </c>
      <c r="L47" s="2">
        <f t="shared" si="11"/>
        <v>922.15</v>
      </c>
      <c r="M47" s="2"/>
      <c r="N47" s="2">
        <f t="shared" si="12"/>
        <v>922.15</v>
      </c>
      <c r="O47" s="2">
        <v>-13</v>
      </c>
      <c r="P47" s="2">
        <f t="shared" si="13"/>
        <v>909.15</v>
      </c>
      <c r="Q47" s="6"/>
      <c r="R47" s="6"/>
    </row>
    <row r="48" spans="1:18" ht="15.75">
      <c r="A48" s="2" t="s">
        <v>5</v>
      </c>
      <c r="B48" s="2">
        <v>844</v>
      </c>
      <c r="C48" s="2">
        <f>250+9.45+5.1</f>
        <v>264.55</v>
      </c>
      <c r="D48" s="2">
        <f t="shared" si="9"/>
        <v>1108.55</v>
      </c>
      <c r="E48" s="2">
        <v>1042</v>
      </c>
      <c r="F48" s="2"/>
      <c r="G48" s="2">
        <v>16.3</v>
      </c>
      <c r="H48" s="2"/>
      <c r="I48" s="2"/>
      <c r="J48" s="2">
        <f t="shared" si="10"/>
        <v>1124.85</v>
      </c>
      <c r="K48" s="2">
        <v>47</v>
      </c>
      <c r="L48" s="2">
        <f t="shared" si="11"/>
        <v>1171.85</v>
      </c>
      <c r="M48" s="2"/>
      <c r="N48" s="2">
        <f t="shared" si="12"/>
        <v>1171.85</v>
      </c>
      <c r="O48" s="2">
        <v>-7</v>
      </c>
      <c r="P48" s="2">
        <f t="shared" si="13"/>
        <v>1164.85</v>
      </c>
      <c r="Q48" s="6"/>
      <c r="R48" s="6"/>
    </row>
    <row r="49" spans="1:18" ht="15.75">
      <c r="A49" s="2" t="s">
        <v>6</v>
      </c>
      <c r="B49" s="2">
        <v>224</v>
      </c>
      <c r="C49" s="2">
        <v>1.15</v>
      </c>
      <c r="D49" s="2">
        <f t="shared" si="9"/>
        <v>225.15</v>
      </c>
      <c r="E49" s="2">
        <v>177</v>
      </c>
      <c r="F49" s="2"/>
      <c r="G49" s="2">
        <v>3.15</v>
      </c>
      <c r="H49" s="2"/>
      <c r="I49" s="2"/>
      <c r="J49" s="2">
        <f t="shared" si="10"/>
        <v>228.3</v>
      </c>
      <c r="K49" s="2"/>
      <c r="L49" s="2">
        <f t="shared" si="11"/>
        <v>228.3</v>
      </c>
      <c r="M49" s="2"/>
      <c r="N49" s="2">
        <f t="shared" si="12"/>
        <v>228.3</v>
      </c>
      <c r="O49" s="2">
        <v>-8</v>
      </c>
      <c r="P49" s="2">
        <f t="shared" si="13"/>
        <v>220.3</v>
      </c>
      <c r="Q49" s="6"/>
      <c r="R49" s="6"/>
    </row>
    <row r="50" spans="1:18" ht="15.75">
      <c r="A50" s="2" t="s">
        <v>7</v>
      </c>
      <c r="B50" s="2">
        <v>240</v>
      </c>
      <c r="C50" s="2">
        <v>5.15</v>
      </c>
      <c r="D50" s="2">
        <f t="shared" si="9"/>
        <v>245.15</v>
      </c>
      <c r="E50" s="2">
        <v>123</v>
      </c>
      <c r="F50" s="2"/>
      <c r="G50" s="2">
        <v>17.3</v>
      </c>
      <c r="H50" s="2"/>
      <c r="I50" s="2"/>
      <c r="J50" s="2">
        <f t="shared" si="10"/>
        <v>262.45</v>
      </c>
      <c r="K50" s="2"/>
      <c r="L50" s="2">
        <f t="shared" si="11"/>
        <v>262.45</v>
      </c>
      <c r="M50" s="2"/>
      <c r="N50" s="2">
        <f t="shared" si="12"/>
        <v>262.45</v>
      </c>
      <c r="O50" s="2">
        <v>-24</v>
      </c>
      <c r="P50" s="2">
        <f t="shared" si="13"/>
        <v>238.45</v>
      </c>
      <c r="Q50" s="6"/>
      <c r="R50" s="6"/>
    </row>
    <row r="51" spans="1:18" ht="15.75">
      <c r="A51" s="2" t="s">
        <v>8</v>
      </c>
      <c r="B51" s="2">
        <v>93</v>
      </c>
      <c r="C51" s="2">
        <v>-5.1</v>
      </c>
      <c r="D51" s="2">
        <f t="shared" si="9"/>
        <v>87.9</v>
      </c>
      <c r="E51" s="2">
        <v>220</v>
      </c>
      <c r="F51" s="2"/>
      <c r="G51" s="2"/>
      <c r="H51" s="2"/>
      <c r="I51" s="2"/>
      <c r="J51" s="2">
        <f t="shared" si="10"/>
        <v>87.9</v>
      </c>
      <c r="K51" s="2"/>
      <c r="L51" s="2">
        <f t="shared" si="11"/>
        <v>87.9</v>
      </c>
      <c r="M51" s="2"/>
      <c r="N51" s="2">
        <f t="shared" si="12"/>
        <v>87.9</v>
      </c>
      <c r="O51" s="2">
        <v>-2</v>
      </c>
      <c r="P51" s="2">
        <f t="shared" si="13"/>
        <v>85.9</v>
      </c>
      <c r="Q51" s="6"/>
      <c r="R51" s="6"/>
    </row>
    <row r="52" spans="1:18" ht="15.75">
      <c r="A52" s="2" t="s">
        <v>9</v>
      </c>
      <c r="B52" s="2">
        <v>783</v>
      </c>
      <c r="C52" s="2">
        <f>-16+46.05</f>
        <v>30.049999999999997</v>
      </c>
      <c r="D52" s="2">
        <f t="shared" si="9"/>
        <v>813.05</v>
      </c>
      <c r="E52" s="2">
        <v>365</v>
      </c>
      <c r="F52" s="2"/>
      <c r="G52" s="2">
        <f>53.95-0.25</f>
        <v>53.7</v>
      </c>
      <c r="H52" s="2"/>
      <c r="I52" s="2"/>
      <c r="J52" s="2">
        <f t="shared" si="10"/>
        <v>866.75</v>
      </c>
      <c r="K52" s="2"/>
      <c r="L52" s="2">
        <f t="shared" si="11"/>
        <v>866.75</v>
      </c>
      <c r="M52" s="2"/>
      <c r="N52" s="2">
        <f t="shared" si="12"/>
        <v>866.75</v>
      </c>
      <c r="O52" s="2">
        <v>-48</v>
      </c>
      <c r="P52" s="2">
        <f t="shared" si="13"/>
        <v>818.75</v>
      </c>
      <c r="Q52" s="6"/>
      <c r="R52" s="6"/>
    </row>
    <row r="53" spans="1:18" ht="15.75">
      <c r="A53" s="2" t="s">
        <v>10</v>
      </c>
      <c r="B53" s="2">
        <v>400</v>
      </c>
      <c r="C53" s="2">
        <v>32.75</v>
      </c>
      <c r="D53" s="2">
        <f t="shared" si="9"/>
        <v>432.75</v>
      </c>
      <c r="E53" s="2">
        <v>500</v>
      </c>
      <c r="F53" s="2"/>
      <c r="G53" s="2">
        <v>44.85</v>
      </c>
      <c r="H53" s="2"/>
      <c r="I53" s="2"/>
      <c r="J53" s="2">
        <f t="shared" si="10"/>
        <v>477.6</v>
      </c>
      <c r="K53" s="2"/>
      <c r="L53" s="2">
        <f t="shared" si="11"/>
        <v>477.6</v>
      </c>
      <c r="M53" s="2"/>
      <c r="N53" s="2">
        <f t="shared" si="12"/>
        <v>477.6</v>
      </c>
      <c r="O53" s="2">
        <v>-57</v>
      </c>
      <c r="P53" s="2">
        <f t="shared" si="13"/>
        <v>420.6</v>
      </c>
      <c r="Q53" s="6"/>
      <c r="R53" s="6"/>
    </row>
    <row r="54" spans="1:18" ht="15.75">
      <c r="A54" s="2" t="s">
        <v>11</v>
      </c>
      <c r="B54" s="2">
        <v>177</v>
      </c>
      <c r="C54" s="2">
        <v>17.45</v>
      </c>
      <c r="D54" s="2">
        <f t="shared" si="9"/>
        <v>194.45</v>
      </c>
      <c r="E54" s="2">
        <v>421</v>
      </c>
      <c r="F54" s="2"/>
      <c r="G54" s="2">
        <v>7.2</v>
      </c>
      <c r="H54" s="2"/>
      <c r="I54" s="2"/>
      <c r="J54" s="2">
        <f t="shared" si="10"/>
        <v>201.64999999999998</v>
      </c>
      <c r="K54" s="2">
        <v>6</v>
      </c>
      <c r="L54" s="2">
        <f t="shared" si="11"/>
        <v>207.64999999999998</v>
      </c>
      <c r="M54" s="2"/>
      <c r="N54" s="2">
        <f t="shared" si="12"/>
        <v>207.64999999999998</v>
      </c>
      <c r="O54" s="2"/>
      <c r="P54" s="2">
        <f t="shared" si="13"/>
        <v>207.64999999999998</v>
      </c>
      <c r="Q54" s="6"/>
      <c r="R54" s="6"/>
    </row>
    <row r="55" spans="1:18" ht="15.75">
      <c r="A55" s="2" t="s">
        <v>18</v>
      </c>
      <c r="B55" s="2">
        <v>507</v>
      </c>
      <c r="C55" s="2">
        <v>3.15</v>
      </c>
      <c r="D55" s="2">
        <f t="shared" si="9"/>
        <v>510.15</v>
      </c>
      <c r="E55" s="2">
        <v>509</v>
      </c>
      <c r="F55" s="2"/>
      <c r="G55" s="2">
        <v>3.15</v>
      </c>
      <c r="H55" s="2"/>
      <c r="I55" s="2"/>
      <c r="J55" s="2">
        <f t="shared" si="10"/>
        <v>513.3</v>
      </c>
      <c r="K55" s="2"/>
      <c r="L55" s="2">
        <f t="shared" si="11"/>
        <v>513.3</v>
      </c>
      <c r="M55" s="2"/>
      <c r="N55" s="2">
        <f t="shared" si="12"/>
        <v>513.3</v>
      </c>
      <c r="O55" s="2"/>
      <c r="P55" s="2">
        <f t="shared" si="13"/>
        <v>513.3</v>
      </c>
      <c r="Q55" s="6"/>
      <c r="R55" s="6"/>
    </row>
    <row r="56" spans="1:18" ht="15.75">
      <c r="A56" s="2" t="s">
        <v>12</v>
      </c>
      <c r="B56" s="2">
        <v>246</v>
      </c>
      <c r="C56" s="2">
        <v>9.5</v>
      </c>
      <c r="D56" s="2">
        <f t="shared" si="9"/>
        <v>255.5</v>
      </c>
      <c r="E56" s="2">
        <v>225</v>
      </c>
      <c r="F56" s="2"/>
      <c r="G56" s="2">
        <v>9.4</v>
      </c>
      <c r="H56" s="2"/>
      <c r="I56" s="2"/>
      <c r="J56" s="2">
        <f t="shared" si="10"/>
        <v>264.9</v>
      </c>
      <c r="K56" s="2"/>
      <c r="L56" s="2">
        <f t="shared" si="11"/>
        <v>264.9</v>
      </c>
      <c r="M56" s="2"/>
      <c r="N56" s="2">
        <f t="shared" si="12"/>
        <v>264.9</v>
      </c>
      <c r="O56" s="2">
        <v>-40</v>
      </c>
      <c r="P56" s="2">
        <f t="shared" si="13"/>
        <v>224.89999999999998</v>
      </c>
      <c r="Q56" s="6"/>
      <c r="R56" s="6"/>
    </row>
    <row r="57" spans="1:18" ht="15.75">
      <c r="A57" s="2" t="s">
        <v>13</v>
      </c>
      <c r="B57" s="2">
        <v>338</v>
      </c>
      <c r="C57" s="2">
        <f>-16+1.3</f>
        <v>-14.7</v>
      </c>
      <c r="D57" s="2">
        <f t="shared" si="9"/>
        <v>323.3</v>
      </c>
      <c r="E57" s="2">
        <v>368</v>
      </c>
      <c r="F57" s="2"/>
      <c r="G57" s="2">
        <v>12.3</v>
      </c>
      <c r="H57" s="2"/>
      <c r="I57" s="2"/>
      <c r="J57" s="2">
        <f t="shared" si="10"/>
        <v>335.6</v>
      </c>
      <c r="K57" s="2"/>
      <c r="L57" s="2">
        <f t="shared" si="11"/>
        <v>335.6</v>
      </c>
      <c r="M57" s="2"/>
      <c r="N57" s="2">
        <f t="shared" si="12"/>
        <v>335.6</v>
      </c>
      <c r="O57" s="2">
        <v>-32</v>
      </c>
      <c r="P57" s="2">
        <f t="shared" si="13"/>
        <v>303.6</v>
      </c>
      <c r="Q57" s="6"/>
      <c r="R57" s="6"/>
    </row>
    <row r="58" spans="1:18" ht="15.75">
      <c r="A58" s="2" t="s">
        <v>14</v>
      </c>
      <c r="B58" s="2">
        <v>357</v>
      </c>
      <c r="C58" s="2">
        <v>2.15</v>
      </c>
      <c r="D58" s="2">
        <f t="shared" si="9"/>
        <v>359.15</v>
      </c>
      <c r="E58" s="2">
        <v>544</v>
      </c>
      <c r="F58" s="2"/>
      <c r="G58" s="2">
        <v>7.15</v>
      </c>
      <c r="H58" s="2"/>
      <c r="I58" s="2"/>
      <c r="J58" s="2">
        <f t="shared" si="10"/>
        <v>366.29999999999995</v>
      </c>
      <c r="K58" s="2"/>
      <c r="L58" s="2">
        <f t="shared" si="11"/>
        <v>366.29999999999995</v>
      </c>
      <c r="M58" s="2"/>
      <c r="N58" s="2">
        <f t="shared" si="12"/>
        <v>366.29999999999995</v>
      </c>
      <c r="O58" s="2"/>
      <c r="P58" s="2">
        <f t="shared" si="13"/>
        <v>366.29999999999995</v>
      </c>
      <c r="Q58" s="6"/>
      <c r="R58" s="6"/>
    </row>
    <row r="59" spans="1:18" ht="15.75">
      <c r="A59" s="2" t="s">
        <v>15</v>
      </c>
      <c r="B59" s="2">
        <v>133</v>
      </c>
      <c r="C59" s="2">
        <v>1.3</v>
      </c>
      <c r="D59" s="2">
        <f t="shared" si="9"/>
        <v>134.3</v>
      </c>
      <c r="E59" s="2">
        <v>207</v>
      </c>
      <c r="F59" s="2"/>
      <c r="G59" s="2">
        <v>3.3</v>
      </c>
      <c r="H59" s="2"/>
      <c r="I59" s="2"/>
      <c r="J59" s="2">
        <f t="shared" si="10"/>
        <v>137.60000000000002</v>
      </c>
      <c r="K59" s="2"/>
      <c r="L59" s="2">
        <f t="shared" si="11"/>
        <v>137.60000000000002</v>
      </c>
      <c r="M59" s="2"/>
      <c r="N59" s="2">
        <f t="shared" si="12"/>
        <v>137.60000000000002</v>
      </c>
      <c r="O59" s="2"/>
      <c r="P59" s="2">
        <f t="shared" si="13"/>
        <v>137.60000000000002</v>
      </c>
      <c r="Q59" s="6"/>
      <c r="R59" s="6"/>
    </row>
    <row r="60" spans="1:18" ht="15.75">
      <c r="A60" s="2" t="s">
        <v>16</v>
      </c>
      <c r="B60" s="2">
        <v>141</v>
      </c>
      <c r="C60" s="2">
        <f>-8+17.6</f>
        <v>9.600000000000001</v>
      </c>
      <c r="D60" s="2">
        <f t="shared" si="9"/>
        <v>150.6</v>
      </c>
      <c r="E60" s="2">
        <v>341</v>
      </c>
      <c r="F60" s="2"/>
      <c r="G60" s="2">
        <v>4</v>
      </c>
      <c r="H60" s="2"/>
      <c r="I60" s="2"/>
      <c r="J60" s="2">
        <f t="shared" si="10"/>
        <v>154.6</v>
      </c>
      <c r="K60" s="2">
        <v>22</v>
      </c>
      <c r="L60" s="2">
        <f t="shared" si="11"/>
        <v>176.6</v>
      </c>
      <c r="M60" s="2"/>
      <c r="N60" s="2">
        <f t="shared" si="12"/>
        <v>176.6</v>
      </c>
      <c r="O60" s="2">
        <v>-8</v>
      </c>
      <c r="P60" s="2">
        <f t="shared" si="13"/>
        <v>168.6</v>
      </c>
      <c r="Q60" s="6"/>
      <c r="R60" s="6"/>
    </row>
    <row r="61" spans="1:18" ht="15.75">
      <c r="A61" s="2" t="s">
        <v>17</v>
      </c>
      <c r="B61" s="2">
        <v>180</v>
      </c>
      <c r="C61" s="2">
        <v>-8</v>
      </c>
      <c r="D61" s="2">
        <f t="shared" si="9"/>
        <v>172</v>
      </c>
      <c r="E61" s="2">
        <v>613</v>
      </c>
      <c r="F61" s="2"/>
      <c r="G61" s="2">
        <v>13.6</v>
      </c>
      <c r="H61" s="2"/>
      <c r="I61" s="2"/>
      <c r="J61" s="2">
        <f t="shared" si="10"/>
        <v>185.6</v>
      </c>
      <c r="K61" s="2"/>
      <c r="L61" s="2">
        <f t="shared" si="11"/>
        <v>185.6</v>
      </c>
      <c r="M61" s="2"/>
      <c r="N61" s="2">
        <f t="shared" si="12"/>
        <v>185.6</v>
      </c>
      <c r="O61" s="2">
        <v>-32</v>
      </c>
      <c r="P61" s="2">
        <f t="shared" si="13"/>
        <v>153.6</v>
      </c>
      <c r="Q61" s="6"/>
      <c r="R61" s="6"/>
    </row>
    <row r="62" spans="1:18" ht="15.75">
      <c r="A62" s="2" t="s">
        <v>0</v>
      </c>
      <c r="B62" s="2">
        <f>SUM(B42:B61)</f>
        <v>11383</v>
      </c>
      <c r="C62" s="2">
        <f>SUM(C42:C61)</f>
        <v>237.00000000000003</v>
      </c>
      <c r="D62" s="2">
        <f>SUM(D42:D61)</f>
        <v>11619.999999999998</v>
      </c>
      <c r="E62" s="2">
        <f aca="true" t="shared" si="14" ref="E62:L62">SUM(E42:E61)</f>
        <v>10893</v>
      </c>
      <c r="F62" s="2">
        <f t="shared" si="14"/>
        <v>0</v>
      </c>
      <c r="G62" s="2">
        <f t="shared" si="14"/>
        <v>545.9999999999999</v>
      </c>
      <c r="H62" s="2">
        <f t="shared" si="14"/>
        <v>0</v>
      </c>
      <c r="I62" s="2">
        <f t="shared" si="14"/>
        <v>0</v>
      </c>
      <c r="J62" s="2">
        <f t="shared" si="14"/>
        <v>12165.999999999998</v>
      </c>
      <c r="K62" s="2">
        <f t="shared" si="14"/>
        <v>-9</v>
      </c>
      <c r="L62" s="2">
        <f t="shared" si="14"/>
        <v>12156.999999999998</v>
      </c>
      <c r="M62" s="2">
        <f>SUM(M42:M61)</f>
        <v>0</v>
      </c>
      <c r="N62" s="2">
        <f>SUM(N42:N61)</f>
        <v>12156.999999999998</v>
      </c>
      <c r="O62" s="2">
        <f>SUM(O42:O61)</f>
        <v>-934</v>
      </c>
      <c r="P62" s="2">
        <f>SUM(P42:P61)</f>
        <v>11222.999999999998</v>
      </c>
      <c r="Q62" s="6"/>
      <c r="R62" s="6"/>
    </row>
    <row r="63" spans="1:4" ht="15.75">
      <c r="A63" s="7"/>
      <c r="B63" s="4"/>
      <c r="C63" s="4"/>
      <c r="D63" s="4"/>
    </row>
    <row r="64" spans="1:14" ht="40.5" customHeight="1" hidden="1">
      <c r="A64" s="14" t="s">
        <v>25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4" ht="15.75" hidden="1">
      <c r="A65" s="7"/>
      <c r="B65" s="4"/>
      <c r="C65" s="4"/>
      <c r="D65" s="4"/>
    </row>
    <row r="66" spans="1:16" ht="38.25" customHeight="1" hidden="1">
      <c r="A66" s="5" t="s">
        <v>1</v>
      </c>
      <c r="B66" s="5" t="s">
        <v>23</v>
      </c>
      <c r="C66" s="5" t="s">
        <v>28</v>
      </c>
      <c r="D66" s="5" t="s">
        <v>23</v>
      </c>
      <c r="E66" s="5" t="s">
        <v>26</v>
      </c>
      <c r="F66" s="5" t="s">
        <v>28</v>
      </c>
      <c r="G66" s="5" t="s">
        <v>30</v>
      </c>
      <c r="H66" s="5" t="s">
        <v>27</v>
      </c>
      <c r="I66" s="5" t="s">
        <v>28</v>
      </c>
      <c r="J66" s="5" t="s">
        <v>31</v>
      </c>
      <c r="K66" s="5" t="s">
        <v>28</v>
      </c>
      <c r="L66" s="5" t="s">
        <v>31</v>
      </c>
      <c r="M66" s="5" t="s">
        <v>28</v>
      </c>
      <c r="N66" s="5" t="s">
        <v>31</v>
      </c>
      <c r="O66" s="5" t="s">
        <v>28</v>
      </c>
      <c r="P66" s="5" t="s">
        <v>31</v>
      </c>
    </row>
    <row r="67" spans="1:16" ht="15.75" hidden="1">
      <c r="A67" s="2" t="s">
        <v>20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hidden="1">
      <c r="A68" s="2" t="s">
        <v>22</v>
      </c>
      <c r="B68" s="2">
        <v>50</v>
      </c>
      <c r="C68" s="2"/>
      <c r="D68" s="2">
        <f aca="true" t="shared" si="15" ref="D68:D86">B68+C68</f>
        <v>50</v>
      </c>
      <c r="E68" s="2">
        <v>54</v>
      </c>
      <c r="F68" s="2"/>
      <c r="G68" s="2"/>
      <c r="H68" s="2"/>
      <c r="I68" s="2"/>
      <c r="J68" s="2">
        <f aca="true" t="shared" si="16" ref="J68:J86">D68+G68</f>
        <v>50</v>
      </c>
      <c r="K68" s="2"/>
      <c r="L68" s="2">
        <f aca="true" t="shared" si="17" ref="L68:L86">J68+K68</f>
        <v>50</v>
      </c>
      <c r="M68" s="2"/>
      <c r="N68" s="2">
        <f aca="true" t="shared" si="18" ref="N68:N86">L68+M68</f>
        <v>50</v>
      </c>
      <c r="O68" s="2"/>
      <c r="P68" s="2">
        <f aca="true" t="shared" si="19" ref="P68:P86">N68+O68</f>
        <v>50</v>
      </c>
    </row>
    <row r="69" spans="1:16" ht="15.75" hidden="1">
      <c r="A69" s="2" t="s">
        <v>2</v>
      </c>
      <c r="B69" s="2">
        <v>100</v>
      </c>
      <c r="C69" s="2"/>
      <c r="D69" s="2">
        <f t="shared" si="15"/>
        <v>100</v>
      </c>
      <c r="E69" s="2">
        <v>108</v>
      </c>
      <c r="F69" s="2"/>
      <c r="G69" s="2"/>
      <c r="H69" s="2"/>
      <c r="I69" s="2"/>
      <c r="J69" s="2">
        <f t="shared" si="16"/>
        <v>100</v>
      </c>
      <c r="K69" s="2"/>
      <c r="L69" s="2">
        <f t="shared" si="17"/>
        <v>100</v>
      </c>
      <c r="M69" s="2"/>
      <c r="N69" s="2">
        <f t="shared" si="18"/>
        <v>100</v>
      </c>
      <c r="O69" s="2"/>
      <c r="P69" s="2">
        <f t="shared" si="19"/>
        <v>100</v>
      </c>
    </row>
    <row r="70" spans="1:16" ht="15.75" hidden="1">
      <c r="A70" s="2" t="s">
        <v>3</v>
      </c>
      <c r="B70" s="2">
        <v>100</v>
      </c>
      <c r="C70" s="2"/>
      <c r="D70" s="2">
        <f t="shared" si="15"/>
        <v>100</v>
      </c>
      <c r="E70" s="2">
        <v>108</v>
      </c>
      <c r="F70" s="2"/>
      <c r="G70" s="2"/>
      <c r="H70" s="2"/>
      <c r="I70" s="2"/>
      <c r="J70" s="2">
        <f t="shared" si="16"/>
        <v>100</v>
      </c>
      <c r="K70" s="2"/>
      <c r="L70" s="2">
        <f t="shared" si="17"/>
        <v>100</v>
      </c>
      <c r="M70" s="2"/>
      <c r="N70" s="2">
        <f t="shared" si="18"/>
        <v>100</v>
      </c>
      <c r="O70" s="2"/>
      <c r="P70" s="2">
        <f t="shared" si="19"/>
        <v>100</v>
      </c>
    </row>
    <row r="71" spans="1:16" ht="15.75" hidden="1">
      <c r="A71" s="2" t="s">
        <v>21</v>
      </c>
      <c r="B71" s="2">
        <v>50</v>
      </c>
      <c r="C71" s="2"/>
      <c r="D71" s="2">
        <f t="shared" si="15"/>
        <v>50</v>
      </c>
      <c r="E71" s="2">
        <v>54</v>
      </c>
      <c r="F71" s="2"/>
      <c r="G71" s="2"/>
      <c r="H71" s="2"/>
      <c r="I71" s="2"/>
      <c r="J71" s="2">
        <f t="shared" si="16"/>
        <v>50</v>
      </c>
      <c r="K71" s="2"/>
      <c r="L71" s="2">
        <f t="shared" si="17"/>
        <v>50</v>
      </c>
      <c r="M71" s="2"/>
      <c r="N71" s="2">
        <f t="shared" si="18"/>
        <v>50</v>
      </c>
      <c r="O71" s="2"/>
      <c r="P71" s="2">
        <f t="shared" si="19"/>
        <v>50</v>
      </c>
    </row>
    <row r="72" spans="1:16" ht="15.75" hidden="1">
      <c r="A72" s="2" t="s">
        <v>4</v>
      </c>
      <c r="B72" s="2">
        <v>100</v>
      </c>
      <c r="C72" s="2"/>
      <c r="D72" s="2">
        <f t="shared" si="15"/>
        <v>100</v>
      </c>
      <c r="E72" s="2">
        <v>108</v>
      </c>
      <c r="F72" s="2"/>
      <c r="G72" s="2"/>
      <c r="H72" s="2"/>
      <c r="I72" s="2"/>
      <c r="J72" s="2">
        <f t="shared" si="16"/>
        <v>100</v>
      </c>
      <c r="K72" s="2"/>
      <c r="L72" s="2">
        <f t="shared" si="17"/>
        <v>100</v>
      </c>
      <c r="M72" s="2"/>
      <c r="N72" s="2">
        <f t="shared" si="18"/>
        <v>100</v>
      </c>
      <c r="O72" s="2"/>
      <c r="P72" s="2">
        <f t="shared" si="19"/>
        <v>100</v>
      </c>
    </row>
    <row r="73" spans="1:16" ht="15.75" hidden="1">
      <c r="A73" s="2" t="s">
        <v>5</v>
      </c>
      <c r="B73" s="2">
        <v>50</v>
      </c>
      <c r="C73" s="2"/>
      <c r="D73" s="2">
        <f t="shared" si="15"/>
        <v>50</v>
      </c>
      <c r="E73" s="2">
        <v>54</v>
      </c>
      <c r="F73" s="2"/>
      <c r="G73" s="2"/>
      <c r="H73" s="2"/>
      <c r="I73" s="2"/>
      <c r="J73" s="2">
        <f t="shared" si="16"/>
        <v>50</v>
      </c>
      <c r="K73" s="2"/>
      <c r="L73" s="2">
        <f t="shared" si="17"/>
        <v>50</v>
      </c>
      <c r="M73" s="2"/>
      <c r="N73" s="2">
        <f t="shared" si="18"/>
        <v>50</v>
      </c>
      <c r="O73" s="2"/>
      <c r="P73" s="2">
        <f t="shared" si="19"/>
        <v>50</v>
      </c>
    </row>
    <row r="74" spans="1:16" ht="15.75" hidden="1">
      <c r="A74" s="2" t="s">
        <v>6</v>
      </c>
      <c r="B74" s="2">
        <v>100</v>
      </c>
      <c r="C74" s="2"/>
      <c r="D74" s="2">
        <f t="shared" si="15"/>
        <v>100</v>
      </c>
      <c r="E74" s="2">
        <v>108</v>
      </c>
      <c r="F74" s="2"/>
      <c r="G74" s="2"/>
      <c r="H74" s="2"/>
      <c r="I74" s="2"/>
      <c r="J74" s="2">
        <f t="shared" si="16"/>
        <v>100</v>
      </c>
      <c r="K74" s="2"/>
      <c r="L74" s="2">
        <f t="shared" si="17"/>
        <v>100</v>
      </c>
      <c r="M74" s="2"/>
      <c r="N74" s="2">
        <f t="shared" si="18"/>
        <v>100</v>
      </c>
      <c r="O74" s="2"/>
      <c r="P74" s="2">
        <f t="shared" si="19"/>
        <v>100</v>
      </c>
    </row>
    <row r="75" spans="1:16" ht="15.75" hidden="1">
      <c r="A75" s="2" t="s">
        <v>7</v>
      </c>
      <c r="B75" s="2">
        <v>100</v>
      </c>
      <c r="C75" s="2"/>
      <c r="D75" s="2">
        <f t="shared" si="15"/>
        <v>100</v>
      </c>
      <c r="E75" s="2">
        <v>108</v>
      </c>
      <c r="F75" s="2"/>
      <c r="G75" s="2"/>
      <c r="H75" s="2"/>
      <c r="I75" s="2"/>
      <c r="J75" s="2">
        <f t="shared" si="16"/>
        <v>100</v>
      </c>
      <c r="K75" s="2"/>
      <c r="L75" s="2">
        <f t="shared" si="17"/>
        <v>100</v>
      </c>
      <c r="M75" s="2"/>
      <c r="N75" s="2">
        <f t="shared" si="18"/>
        <v>100</v>
      </c>
      <c r="O75" s="2"/>
      <c r="P75" s="2">
        <f t="shared" si="19"/>
        <v>100</v>
      </c>
    </row>
    <row r="76" spans="1:16" ht="15.75" hidden="1">
      <c r="A76" s="2" t="s">
        <v>8</v>
      </c>
      <c r="B76" s="2">
        <v>100</v>
      </c>
      <c r="C76" s="2"/>
      <c r="D76" s="2">
        <f t="shared" si="15"/>
        <v>100</v>
      </c>
      <c r="E76" s="2">
        <v>108</v>
      </c>
      <c r="F76" s="2"/>
      <c r="G76" s="2"/>
      <c r="H76" s="2"/>
      <c r="I76" s="2"/>
      <c r="J76" s="2">
        <f t="shared" si="16"/>
        <v>100</v>
      </c>
      <c r="K76" s="2"/>
      <c r="L76" s="2">
        <f t="shared" si="17"/>
        <v>100</v>
      </c>
      <c r="M76" s="2"/>
      <c r="N76" s="2">
        <f t="shared" si="18"/>
        <v>100</v>
      </c>
      <c r="O76" s="2"/>
      <c r="P76" s="2">
        <f t="shared" si="19"/>
        <v>100</v>
      </c>
    </row>
    <row r="77" spans="1:16" ht="15.75" hidden="1">
      <c r="A77" s="2" t="s">
        <v>9</v>
      </c>
      <c r="B77" s="2">
        <v>50</v>
      </c>
      <c r="C77" s="2"/>
      <c r="D77" s="2">
        <f t="shared" si="15"/>
        <v>50</v>
      </c>
      <c r="E77" s="2">
        <v>54</v>
      </c>
      <c r="F77" s="2"/>
      <c r="G77" s="2"/>
      <c r="H77" s="2"/>
      <c r="I77" s="2"/>
      <c r="J77" s="2">
        <f t="shared" si="16"/>
        <v>50</v>
      </c>
      <c r="K77" s="2"/>
      <c r="L77" s="2">
        <f t="shared" si="17"/>
        <v>50</v>
      </c>
      <c r="M77" s="2"/>
      <c r="N77" s="2">
        <f t="shared" si="18"/>
        <v>50</v>
      </c>
      <c r="O77" s="2"/>
      <c r="P77" s="2">
        <f t="shared" si="19"/>
        <v>50</v>
      </c>
    </row>
    <row r="78" spans="1:16" ht="15.75" hidden="1">
      <c r="A78" s="2" t="s">
        <v>10</v>
      </c>
      <c r="B78" s="2">
        <v>100</v>
      </c>
      <c r="C78" s="2"/>
      <c r="D78" s="2">
        <f t="shared" si="15"/>
        <v>100</v>
      </c>
      <c r="E78" s="2">
        <v>108</v>
      </c>
      <c r="F78" s="2"/>
      <c r="G78" s="2"/>
      <c r="H78" s="2"/>
      <c r="I78" s="2"/>
      <c r="J78" s="2">
        <f t="shared" si="16"/>
        <v>100</v>
      </c>
      <c r="K78" s="2"/>
      <c r="L78" s="2">
        <f t="shared" si="17"/>
        <v>100</v>
      </c>
      <c r="M78" s="2"/>
      <c r="N78" s="2">
        <f t="shared" si="18"/>
        <v>100</v>
      </c>
      <c r="O78" s="2"/>
      <c r="P78" s="2">
        <f t="shared" si="19"/>
        <v>100</v>
      </c>
    </row>
    <row r="79" spans="1:16" ht="15.75" hidden="1">
      <c r="A79" s="2" t="s">
        <v>11</v>
      </c>
      <c r="B79" s="2">
        <v>50</v>
      </c>
      <c r="C79" s="2"/>
      <c r="D79" s="2">
        <f t="shared" si="15"/>
        <v>50</v>
      </c>
      <c r="E79" s="2">
        <v>54</v>
      </c>
      <c r="F79" s="2"/>
      <c r="G79" s="2"/>
      <c r="H79" s="2"/>
      <c r="I79" s="2"/>
      <c r="J79" s="2">
        <f t="shared" si="16"/>
        <v>50</v>
      </c>
      <c r="K79" s="2"/>
      <c r="L79" s="2">
        <f t="shared" si="17"/>
        <v>50</v>
      </c>
      <c r="M79" s="2"/>
      <c r="N79" s="2">
        <f t="shared" si="18"/>
        <v>50</v>
      </c>
      <c r="O79" s="2"/>
      <c r="P79" s="2">
        <f t="shared" si="19"/>
        <v>50</v>
      </c>
    </row>
    <row r="80" spans="1:16" ht="15.75" hidden="1">
      <c r="A80" s="2" t="s">
        <v>18</v>
      </c>
      <c r="B80" s="2">
        <v>50</v>
      </c>
      <c r="C80" s="2"/>
      <c r="D80" s="2">
        <f t="shared" si="15"/>
        <v>50</v>
      </c>
      <c r="E80" s="2">
        <v>54</v>
      </c>
      <c r="F80" s="2"/>
      <c r="G80" s="2"/>
      <c r="H80" s="2"/>
      <c r="I80" s="2"/>
      <c r="J80" s="2">
        <f t="shared" si="16"/>
        <v>50</v>
      </c>
      <c r="K80" s="2"/>
      <c r="L80" s="2">
        <f t="shared" si="17"/>
        <v>50</v>
      </c>
      <c r="M80" s="2"/>
      <c r="N80" s="2">
        <f t="shared" si="18"/>
        <v>50</v>
      </c>
      <c r="O80" s="2"/>
      <c r="P80" s="2">
        <f t="shared" si="19"/>
        <v>50</v>
      </c>
    </row>
    <row r="81" spans="1:16" ht="15.75" hidden="1">
      <c r="A81" s="2" t="s">
        <v>12</v>
      </c>
      <c r="B81" s="2">
        <v>50</v>
      </c>
      <c r="C81" s="2"/>
      <c r="D81" s="2">
        <f t="shared" si="15"/>
        <v>50</v>
      </c>
      <c r="E81" s="2">
        <v>54</v>
      </c>
      <c r="F81" s="2"/>
      <c r="G81" s="2"/>
      <c r="H81" s="2"/>
      <c r="I81" s="2"/>
      <c r="J81" s="2">
        <f t="shared" si="16"/>
        <v>50</v>
      </c>
      <c r="K81" s="2"/>
      <c r="L81" s="2">
        <f t="shared" si="17"/>
        <v>50</v>
      </c>
      <c r="M81" s="2"/>
      <c r="N81" s="2">
        <f t="shared" si="18"/>
        <v>50</v>
      </c>
      <c r="O81" s="2"/>
      <c r="P81" s="2">
        <f t="shared" si="19"/>
        <v>50</v>
      </c>
    </row>
    <row r="82" spans="1:16" ht="15.75" hidden="1">
      <c r="A82" s="2" t="s">
        <v>13</v>
      </c>
      <c r="B82" s="2">
        <v>50</v>
      </c>
      <c r="C82" s="2"/>
      <c r="D82" s="2">
        <f t="shared" si="15"/>
        <v>50</v>
      </c>
      <c r="E82" s="2">
        <v>54</v>
      </c>
      <c r="F82" s="2"/>
      <c r="G82" s="2"/>
      <c r="H82" s="2"/>
      <c r="I82" s="2"/>
      <c r="J82" s="2">
        <f t="shared" si="16"/>
        <v>50</v>
      </c>
      <c r="K82" s="2"/>
      <c r="L82" s="2">
        <f t="shared" si="17"/>
        <v>50</v>
      </c>
      <c r="M82" s="2"/>
      <c r="N82" s="2">
        <f t="shared" si="18"/>
        <v>50</v>
      </c>
      <c r="O82" s="2"/>
      <c r="P82" s="2">
        <f t="shared" si="19"/>
        <v>50</v>
      </c>
    </row>
    <row r="83" spans="1:16" ht="15.75" hidden="1">
      <c r="A83" s="2" t="s">
        <v>14</v>
      </c>
      <c r="B83" s="2">
        <v>50</v>
      </c>
      <c r="C83" s="2"/>
      <c r="D83" s="2">
        <f t="shared" si="15"/>
        <v>50</v>
      </c>
      <c r="E83" s="2">
        <v>54</v>
      </c>
      <c r="F83" s="2"/>
      <c r="G83" s="2"/>
      <c r="H83" s="2"/>
      <c r="I83" s="2"/>
      <c r="J83" s="2">
        <f t="shared" si="16"/>
        <v>50</v>
      </c>
      <c r="K83" s="2"/>
      <c r="L83" s="2">
        <f t="shared" si="17"/>
        <v>50</v>
      </c>
      <c r="M83" s="2"/>
      <c r="N83" s="2">
        <f t="shared" si="18"/>
        <v>50</v>
      </c>
      <c r="O83" s="2"/>
      <c r="P83" s="2">
        <f t="shared" si="19"/>
        <v>50</v>
      </c>
    </row>
    <row r="84" spans="1:16" ht="15.75" hidden="1">
      <c r="A84" s="2" t="s">
        <v>15</v>
      </c>
      <c r="B84" s="2">
        <v>100</v>
      </c>
      <c r="C84" s="2"/>
      <c r="D84" s="2">
        <f t="shared" si="15"/>
        <v>100</v>
      </c>
      <c r="E84" s="2">
        <v>108</v>
      </c>
      <c r="F84" s="2"/>
      <c r="G84" s="2"/>
      <c r="H84" s="2"/>
      <c r="I84" s="2"/>
      <c r="J84" s="2">
        <f t="shared" si="16"/>
        <v>100</v>
      </c>
      <c r="K84" s="2"/>
      <c r="L84" s="2">
        <f t="shared" si="17"/>
        <v>100</v>
      </c>
      <c r="M84" s="2"/>
      <c r="N84" s="2">
        <f t="shared" si="18"/>
        <v>100</v>
      </c>
      <c r="O84" s="2"/>
      <c r="P84" s="2">
        <f t="shared" si="19"/>
        <v>100</v>
      </c>
    </row>
    <row r="85" spans="1:16" ht="15.75" hidden="1">
      <c r="A85" s="2" t="s">
        <v>16</v>
      </c>
      <c r="B85" s="2">
        <v>50</v>
      </c>
      <c r="C85" s="2"/>
      <c r="D85" s="2">
        <f t="shared" si="15"/>
        <v>50</v>
      </c>
      <c r="E85" s="2">
        <v>54</v>
      </c>
      <c r="F85" s="2"/>
      <c r="G85" s="2"/>
      <c r="H85" s="2"/>
      <c r="I85" s="2"/>
      <c r="J85" s="2">
        <f t="shared" si="16"/>
        <v>50</v>
      </c>
      <c r="K85" s="2"/>
      <c r="L85" s="2">
        <f t="shared" si="17"/>
        <v>50</v>
      </c>
      <c r="M85" s="2"/>
      <c r="N85" s="2">
        <f t="shared" si="18"/>
        <v>50</v>
      </c>
      <c r="O85" s="2"/>
      <c r="P85" s="2">
        <f t="shared" si="19"/>
        <v>50</v>
      </c>
    </row>
    <row r="86" spans="1:16" ht="15.75" hidden="1">
      <c r="A86" s="2" t="s">
        <v>17</v>
      </c>
      <c r="B86" s="2">
        <v>100</v>
      </c>
      <c r="C86" s="2"/>
      <c r="D86" s="2">
        <f t="shared" si="15"/>
        <v>100</v>
      </c>
      <c r="E86" s="2">
        <v>108</v>
      </c>
      <c r="F86" s="2"/>
      <c r="G86" s="2"/>
      <c r="H86" s="2"/>
      <c r="I86" s="2"/>
      <c r="J86" s="2">
        <f t="shared" si="16"/>
        <v>100</v>
      </c>
      <c r="K86" s="2"/>
      <c r="L86" s="2">
        <f t="shared" si="17"/>
        <v>100</v>
      </c>
      <c r="M86" s="2"/>
      <c r="N86" s="2">
        <f t="shared" si="18"/>
        <v>100</v>
      </c>
      <c r="O86" s="2"/>
      <c r="P86" s="2">
        <f t="shared" si="19"/>
        <v>100</v>
      </c>
    </row>
    <row r="87" spans="1:16" ht="15.75" hidden="1">
      <c r="A87" s="2" t="s">
        <v>0</v>
      </c>
      <c r="B87" s="2">
        <f>SUM(B67:B86)</f>
        <v>1400</v>
      </c>
      <c r="C87" s="2">
        <f>SUM(C67:C86)</f>
        <v>0</v>
      </c>
      <c r="D87" s="2">
        <f>SUM(D68:D86)</f>
        <v>1400</v>
      </c>
      <c r="E87" s="2">
        <f aca="true" t="shared" si="20" ref="E87:L87">SUM(E68:E86)</f>
        <v>1512</v>
      </c>
      <c r="F87" s="2">
        <f t="shared" si="20"/>
        <v>0</v>
      </c>
      <c r="G87" s="2">
        <f t="shared" si="20"/>
        <v>0</v>
      </c>
      <c r="H87" s="2">
        <f t="shared" si="20"/>
        <v>0</v>
      </c>
      <c r="I87" s="2">
        <f t="shared" si="20"/>
        <v>0</v>
      </c>
      <c r="J87" s="2">
        <f t="shared" si="20"/>
        <v>1400</v>
      </c>
      <c r="K87" s="2">
        <f t="shared" si="20"/>
        <v>0</v>
      </c>
      <c r="L87" s="2">
        <f t="shared" si="20"/>
        <v>1400</v>
      </c>
      <c r="M87" s="2">
        <f>SUM(M68:M86)</f>
        <v>0</v>
      </c>
      <c r="N87" s="2">
        <f>SUM(N68:N86)</f>
        <v>1400</v>
      </c>
      <c r="O87" s="2">
        <f>SUM(O68:O86)</f>
        <v>0</v>
      </c>
      <c r="P87" s="2">
        <f>SUM(P68:P86)</f>
        <v>1400</v>
      </c>
    </row>
    <row r="88" ht="12.75" hidden="1"/>
    <row r="89" ht="12.75" hidden="1"/>
    <row r="90" spans="1:14" ht="63" customHeight="1" hidden="1">
      <c r="A90" s="14" t="s">
        <v>32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4" ht="15.75" hidden="1">
      <c r="A91" s="13"/>
      <c r="B91" s="4"/>
      <c r="C91" s="4"/>
      <c r="D91" s="4"/>
    </row>
    <row r="92" spans="1:16" ht="31.5" hidden="1">
      <c r="A92" s="5" t="s">
        <v>1</v>
      </c>
      <c r="B92" s="5" t="s">
        <v>23</v>
      </c>
      <c r="C92" s="5" t="s">
        <v>28</v>
      </c>
      <c r="D92" s="5" t="s">
        <v>23</v>
      </c>
      <c r="E92" s="5" t="s">
        <v>26</v>
      </c>
      <c r="F92" s="5" t="s">
        <v>28</v>
      </c>
      <c r="G92" s="5" t="s">
        <v>28</v>
      </c>
      <c r="H92" s="5" t="s">
        <v>23</v>
      </c>
      <c r="J92" s="5" t="s">
        <v>31</v>
      </c>
      <c r="K92" s="5" t="s">
        <v>28</v>
      </c>
      <c r="L92" s="5" t="s">
        <v>31</v>
      </c>
      <c r="M92" s="5" t="s">
        <v>28</v>
      </c>
      <c r="N92" s="5" t="s">
        <v>31</v>
      </c>
      <c r="O92" s="5" t="s">
        <v>28</v>
      </c>
      <c r="P92" s="5" t="s">
        <v>31</v>
      </c>
    </row>
    <row r="93" spans="1:16" ht="15.75" hidden="1">
      <c r="A93" s="2" t="s">
        <v>20</v>
      </c>
      <c r="B93" s="2"/>
      <c r="C93" s="2"/>
      <c r="D93" s="2"/>
      <c r="E93" s="2"/>
      <c r="F93" s="2"/>
      <c r="G93" s="2"/>
      <c r="H93" s="2"/>
      <c r="J93" s="2"/>
      <c r="L93" s="2"/>
      <c r="N93" s="2"/>
      <c r="P93" s="2"/>
    </row>
    <row r="94" spans="1:16" ht="15.75" hidden="1">
      <c r="A94" s="2" t="s">
        <v>20</v>
      </c>
      <c r="B94" s="2"/>
      <c r="C94" s="2"/>
      <c r="D94" s="2"/>
      <c r="E94" s="2"/>
      <c r="F94" s="2"/>
      <c r="G94" s="2">
        <v>1233</v>
      </c>
      <c r="H94" s="2">
        <f aca="true" t="shared" si="21" ref="H94:H113">D94+G94</f>
        <v>1233</v>
      </c>
      <c r="J94" s="2">
        <f aca="true" t="shared" si="22" ref="J94:J113">D94+G94</f>
        <v>1233</v>
      </c>
      <c r="K94" s="2"/>
      <c r="L94" s="2">
        <f aca="true" t="shared" si="23" ref="L94:L113">J94+K94</f>
        <v>1233</v>
      </c>
      <c r="M94" s="2">
        <v>0</v>
      </c>
      <c r="N94" s="2">
        <f aca="true" t="shared" si="24" ref="N94:N113">L94+M94</f>
        <v>1233</v>
      </c>
      <c r="O94" s="2"/>
      <c r="P94" s="2">
        <f aca="true" t="shared" si="25" ref="P94:P113">N94+O94</f>
        <v>1233</v>
      </c>
    </row>
    <row r="95" spans="1:16" ht="15.75" hidden="1">
      <c r="A95" s="2" t="s">
        <v>22</v>
      </c>
      <c r="B95" s="2">
        <v>50</v>
      </c>
      <c r="C95" s="2"/>
      <c r="D95" s="2"/>
      <c r="E95" s="2">
        <v>54</v>
      </c>
      <c r="F95" s="2"/>
      <c r="G95" s="2">
        <v>607</v>
      </c>
      <c r="H95" s="2">
        <f t="shared" si="21"/>
        <v>607</v>
      </c>
      <c r="J95" s="2">
        <f t="shared" si="22"/>
        <v>607</v>
      </c>
      <c r="K95" s="2"/>
      <c r="L95" s="2">
        <f t="shared" si="23"/>
        <v>607</v>
      </c>
      <c r="M95" s="2">
        <v>-2</v>
      </c>
      <c r="N95" s="2">
        <f t="shared" si="24"/>
        <v>605</v>
      </c>
      <c r="O95" s="2"/>
      <c r="P95" s="2">
        <f t="shared" si="25"/>
        <v>605</v>
      </c>
    </row>
    <row r="96" spans="1:16" ht="15.75" hidden="1">
      <c r="A96" s="2" t="s">
        <v>2</v>
      </c>
      <c r="B96" s="2">
        <v>100</v>
      </c>
      <c r="C96" s="2"/>
      <c r="D96" s="2"/>
      <c r="E96" s="2">
        <v>108</v>
      </c>
      <c r="F96" s="2"/>
      <c r="G96" s="2">
        <v>120</v>
      </c>
      <c r="H96" s="2">
        <f t="shared" si="21"/>
        <v>120</v>
      </c>
      <c r="J96" s="2">
        <f t="shared" si="22"/>
        <v>120</v>
      </c>
      <c r="K96" s="2"/>
      <c r="L96" s="2">
        <f t="shared" si="23"/>
        <v>120</v>
      </c>
      <c r="M96" s="2">
        <v>-1</v>
      </c>
      <c r="N96" s="2">
        <f t="shared" si="24"/>
        <v>119</v>
      </c>
      <c r="O96" s="2"/>
      <c r="P96" s="2">
        <f t="shared" si="25"/>
        <v>119</v>
      </c>
    </row>
    <row r="97" spans="1:16" ht="15.75" hidden="1">
      <c r="A97" s="2" t="s">
        <v>3</v>
      </c>
      <c r="B97" s="2">
        <v>100</v>
      </c>
      <c r="C97" s="2"/>
      <c r="D97" s="2"/>
      <c r="E97" s="2">
        <v>108</v>
      </c>
      <c r="F97" s="2"/>
      <c r="G97" s="2">
        <v>236</v>
      </c>
      <c r="H97" s="2">
        <f t="shared" si="21"/>
        <v>236</v>
      </c>
      <c r="J97" s="2">
        <f t="shared" si="22"/>
        <v>236</v>
      </c>
      <c r="K97" s="2"/>
      <c r="L97" s="2">
        <f t="shared" si="23"/>
        <v>236</v>
      </c>
      <c r="M97" s="2">
        <v>0</v>
      </c>
      <c r="N97" s="2">
        <f t="shared" si="24"/>
        <v>236</v>
      </c>
      <c r="O97" s="2"/>
      <c r="P97" s="2">
        <f t="shared" si="25"/>
        <v>236</v>
      </c>
    </row>
    <row r="98" spans="1:16" ht="15.75" hidden="1">
      <c r="A98" s="2" t="s">
        <v>21</v>
      </c>
      <c r="B98" s="2">
        <v>50</v>
      </c>
      <c r="C98" s="2"/>
      <c r="D98" s="2"/>
      <c r="E98" s="2">
        <v>54</v>
      </c>
      <c r="F98" s="2"/>
      <c r="G98" s="2">
        <v>99</v>
      </c>
      <c r="H98" s="2">
        <f t="shared" si="21"/>
        <v>99</v>
      </c>
      <c r="J98" s="2">
        <f t="shared" si="22"/>
        <v>99</v>
      </c>
      <c r="K98" s="2"/>
      <c r="L98" s="2">
        <f t="shared" si="23"/>
        <v>99</v>
      </c>
      <c r="M98" s="2">
        <v>8</v>
      </c>
      <c r="N98" s="2">
        <f t="shared" si="24"/>
        <v>107</v>
      </c>
      <c r="O98" s="2"/>
      <c r="P98" s="2">
        <f t="shared" si="25"/>
        <v>107</v>
      </c>
    </row>
    <row r="99" spans="1:16" ht="15.75" hidden="1">
      <c r="A99" s="2" t="s">
        <v>4</v>
      </c>
      <c r="B99" s="2">
        <v>100</v>
      </c>
      <c r="C99" s="2"/>
      <c r="D99" s="2"/>
      <c r="E99" s="2">
        <v>108</v>
      </c>
      <c r="F99" s="2"/>
      <c r="G99" s="2">
        <v>191</v>
      </c>
      <c r="H99" s="2">
        <f t="shared" si="21"/>
        <v>191</v>
      </c>
      <c r="J99" s="2">
        <f t="shared" si="22"/>
        <v>191</v>
      </c>
      <c r="K99" s="2"/>
      <c r="L99" s="2">
        <f t="shared" si="23"/>
        <v>191</v>
      </c>
      <c r="M99" s="2">
        <v>1</v>
      </c>
      <c r="N99" s="2">
        <f t="shared" si="24"/>
        <v>192</v>
      </c>
      <c r="O99" s="2"/>
      <c r="P99" s="2">
        <f t="shared" si="25"/>
        <v>192</v>
      </c>
    </row>
    <row r="100" spans="1:16" ht="15.75" hidden="1">
      <c r="A100" s="2" t="s">
        <v>5</v>
      </c>
      <c r="B100" s="2">
        <v>50</v>
      </c>
      <c r="C100" s="2"/>
      <c r="D100" s="2"/>
      <c r="E100" s="2">
        <v>54</v>
      </c>
      <c r="F100" s="2"/>
      <c r="G100" s="2">
        <v>150</v>
      </c>
      <c r="H100" s="2">
        <f t="shared" si="21"/>
        <v>150</v>
      </c>
      <c r="J100" s="2">
        <f t="shared" si="22"/>
        <v>150</v>
      </c>
      <c r="K100" s="2"/>
      <c r="L100" s="2">
        <f t="shared" si="23"/>
        <v>150</v>
      </c>
      <c r="M100" s="2">
        <v>-3</v>
      </c>
      <c r="N100" s="2">
        <f t="shared" si="24"/>
        <v>147</v>
      </c>
      <c r="O100" s="2"/>
      <c r="P100" s="2">
        <f t="shared" si="25"/>
        <v>147</v>
      </c>
    </row>
    <row r="101" spans="1:16" ht="15.75" hidden="1">
      <c r="A101" s="2" t="s">
        <v>6</v>
      </c>
      <c r="B101" s="2">
        <v>100</v>
      </c>
      <c r="C101" s="2"/>
      <c r="D101" s="2"/>
      <c r="E101" s="2">
        <v>108</v>
      </c>
      <c r="F101" s="2"/>
      <c r="G101" s="2">
        <v>55</v>
      </c>
      <c r="H101" s="2">
        <f t="shared" si="21"/>
        <v>55</v>
      </c>
      <c r="J101" s="2">
        <f t="shared" si="22"/>
        <v>55</v>
      </c>
      <c r="K101" s="2"/>
      <c r="L101" s="2">
        <f t="shared" si="23"/>
        <v>55</v>
      </c>
      <c r="M101" s="2">
        <v>-1</v>
      </c>
      <c r="N101" s="2">
        <f t="shared" si="24"/>
        <v>54</v>
      </c>
      <c r="O101" s="2"/>
      <c r="P101" s="2">
        <f t="shared" si="25"/>
        <v>54</v>
      </c>
    </row>
    <row r="102" spans="1:16" ht="15.75" hidden="1">
      <c r="A102" s="2" t="s">
        <v>7</v>
      </c>
      <c r="B102" s="2">
        <v>100</v>
      </c>
      <c r="C102" s="2"/>
      <c r="D102" s="2"/>
      <c r="E102" s="2">
        <v>108</v>
      </c>
      <c r="F102" s="2"/>
      <c r="G102" s="2">
        <v>74</v>
      </c>
      <c r="H102" s="2">
        <f t="shared" si="21"/>
        <v>74</v>
      </c>
      <c r="J102" s="2">
        <f t="shared" si="22"/>
        <v>74</v>
      </c>
      <c r="K102" s="2">
        <v>1500</v>
      </c>
      <c r="L102" s="2">
        <f t="shared" si="23"/>
        <v>1574</v>
      </c>
      <c r="M102" s="2">
        <v>-1</v>
      </c>
      <c r="N102" s="2">
        <f t="shared" si="24"/>
        <v>1573</v>
      </c>
      <c r="O102" s="2"/>
      <c r="P102" s="2">
        <f t="shared" si="25"/>
        <v>1573</v>
      </c>
    </row>
    <row r="103" spans="1:16" ht="15.75" hidden="1">
      <c r="A103" s="2" t="s">
        <v>8</v>
      </c>
      <c r="B103" s="2">
        <v>100</v>
      </c>
      <c r="C103" s="2"/>
      <c r="D103" s="2"/>
      <c r="E103" s="2">
        <v>108</v>
      </c>
      <c r="F103" s="2"/>
      <c r="G103" s="2">
        <v>52</v>
      </c>
      <c r="H103" s="2">
        <f t="shared" si="21"/>
        <v>52</v>
      </c>
      <c r="J103" s="2">
        <f t="shared" si="22"/>
        <v>52</v>
      </c>
      <c r="K103" s="2"/>
      <c r="L103" s="2">
        <f t="shared" si="23"/>
        <v>52</v>
      </c>
      <c r="M103" s="2">
        <v>0</v>
      </c>
      <c r="N103" s="2">
        <f t="shared" si="24"/>
        <v>52</v>
      </c>
      <c r="O103" s="2"/>
      <c r="P103" s="2">
        <f t="shared" si="25"/>
        <v>52</v>
      </c>
    </row>
    <row r="104" spans="1:16" ht="15.75" hidden="1">
      <c r="A104" s="2" t="s">
        <v>9</v>
      </c>
      <c r="B104" s="2">
        <v>50</v>
      </c>
      <c r="C104" s="2"/>
      <c r="D104" s="2"/>
      <c r="E104" s="2">
        <v>54</v>
      </c>
      <c r="F104" s="2"/>
      <c r="G104" s="2">
        <v>100</v>
      </c>
      <c r="H104" s="2">
        <f t="shared" si="21"/>
        <v>100</v>
      </c>
      <c r="J104" s="2">
        <f t="shared" si="22"/>
        <v>100</v>
      </c>
      <c r="K104" s="2"/>
      <c r="L104" s="2">
        <f t="shared" si="23"/>
        <v>100</v>
      </c>
      <c r="M104" s="2">
        <v>0</v>
      </c>
      <c r="N104" s="2">
        <f t="shared" si="24"/>
        <v>100</v>
      </c>
      <c r="O104" s="2"/>
      <c r="P104" s="2">
        <f t="shared" si="25"/>
        <v>100</v>
      </c>
    </row>
    <row r="105" spans="1:16" ht="15.75" hidden="1">
      <c r="A105" s="2" t="s">
        <v>10</v>
      </c>
      <c r="B105" s="2">
        <v>100</v>
      </c>
      <c r="C105" s="2"/>
      <c r="D105" s="2"/>
      <c r="E105" s="2">
        <v>108</v>
      </c>
      <c r="F105" s="2"/>
      <c r="G105" s="2">
        <v>100</v>
      </c>
      <c r="H105" s="2">
        <f t="shared" si="21"/>
        <v>100</v>
      </c>
      <c r="J105" s="2">
        <f t="shared" si="22"/>
        <v>100</v>
      </c>
      <c r="K105" s="2"/>
      <c r="L105" s="2">
        <f t="shared" si="23"/>
        <v>100</v>
      </c>
      <c r="M105" s="2">
        <v>-1</v>
      </c>
      <c r="N105" s="2">
        <f t="shared" si="24"/>
        <v>99</v>
      </c>
      <c r="O105" s="2"/>
      <c r="P105" s="2">
        <f t="shared" si="25"/>
        <v>99</v>
      </c>
    </row>
    <row r="106" spans="1:16" ht="15.75" hidden="1">
      <c r="A106" s="2" t="s">
        <v>11</v>
      </c>
      <c r="B106" s="2">
        <v>50</v>
      </c>
      <c r="C106" s="2"/>
      <c r="D106" s="2"/>
      <c r="E106" s="2">
        <v>54</v>
      </c>
      <c r="F106" s="2"/>
      <c r="G106" s="2">
        <v>64</v>
      </c>
      <c r="H106" s="2">
        <f t="shared" si="21"/>
        <v>64</v>
      </c>
      <c r="J106" s="2">
        <f t="shared" si="22"/>
        <v>64</v>
      </c>
      <c r="K106" s="2"/>
      <c r="L106" s="2">
        <f t="shared" si="23"/>
        <v>64</v>
      </c>
      <c r="M106" s="2">
        <v>-4</v>
      </c>
      <c r="N106" s="2">
        <f t="shared" si="24"/>
        <v>60</v>
      </c>
      <c r="O106" s="2"/>
      <c r="P106" s="2">
        <f t="shared" si="25"/>
        <v>60</v>
      </c>
    </row>
    <row r="107" spans="1:16" ht="15.75" hidden="1">
      <c r="A107" s="2" t="s">
        <v>18</v>
      </c>
      <c r="B107" s="2">
        <v>50</v>
      </c>
      <c r="C107" s="2"/>
      <c r="D107" s="2"/>
      <c r="E107" s="2">
        <v>54</v>
      </c>
      <c r="F107" s="2"/>
      <c r="G107" s="2">
        <v>51</v>
      </c>
      <c r="H107" s="2">
        <f t="shared" si="21"/>
        <v>51</v>
      </c>
      <c r="J107" s="2">
        <f t="shared" si="22"/>
        <v>51</v>
      </c>
      <c r="K107" s="2"/>
      <c r="L107" s="2">
        <f t="shared" si="23"/>
        <v>51</v>
      </c>
      <c r="M107" s="2">
        <v>-1</v>
      </c>
      <c r="N107" s="2">
        <f t="shared" si="24"/>
        <v>50</v>
      </c>
      <c r="O107" s="2"/>
      <c r="P107" s="2">
        <f t="shared" si="25"/>
        <v>50</v>
      </c>
    </row>
    <row r="108" spans="1:16" ht="15.75" hidden="1">
      <c r="A108" s="2" t="s">
        <v>12</v>
      </c>
      <c r="B108" s="2">
        <v>50</v>
      </c>
      <c r="C108" s="2"/>
      <c r="D108" s="2"/>
      <c r="E108" s="2">
        <v>54</v>
      </c>
      <c r="F108" s="2"/>
      <c r="G108" s="2">
        <v>93</v>
      </c>
      <c r="H108" s="2">
        <f t="shared" si="21"/>
        <v>93</v>
      </c>
      <c r="J108" s="2">
        <f t="shared" si="22"/>
        <v>93</v>
      </c>
      <c r="K108" s="2"/>
      <c r="L108" s="2">
        <f t="shared" si="23"/>
        <v>93</v>
      </c>
      <c r="M108" s="2">
        <v>-1</v>
      </c>
      <c r="N108" s="2">
        <f t="shared" si="24"/>
        <v>92</v>
      </c>
      <c r="O108" s="2"/>
      <c r="P108" s="2">
        <f t="shared" si="25"/>
        <v>92</v>
      </c>
    </row>
    <row r="109" spans="1:16" ht="15.75" hidden="1">
      <c r="A109" s="2" t="s">
        <v>13</v>
      </c>
      <c r="B109" s="2">
        <v>50</v>
      </c>
      <c r="C109" s="2"/>
      <c r="D109" s="2"/>
      <c r="E109" s="2">
        <v>54</v>
      </c>
      <c r="F109" s="2"/>
      <c r="G109" s="2">
        <v>104</v>
      </c>
      <c r="H109" s="2">
        <f t="shared" si="21"/>
        <v>104</v>
      </c>
      <c r="J109" s="2">
        <f t="shared" si="22"/>
        <v>104</v>
      </c>
      <c r="K109" s="2"/>
      <c r="L109" s="2">
        <f t="shared" si="23"/>
        <v>104</v>
      </c>
      <c r="M109" s="2">
        <v>7</v>
      </c>
      <c r="N109" s="2">
        <f t="shared" si="24"/>
        <v>111</v>
      </c>
      <c r="O109" s="2"/>
      <c r="P109" s="2">
        <f t="shared" si="25"/>
        <v>111</v>
      </c>
    </row>
    <row r="110" spans="1:16" ht="15.75" hidden="1">
      <c r="A110" s="2" t="s">
        <v>14</v>
      </c>
      <c r="B110" s="2">
        <v>50</v>
      </c>
      <c r="C110" s="2"/>
      <c r="D110" s="2"/>
      <c r="E110" s="2">
        <v>54</v>
      </c>
      <c r="F110" s="2"/>
      <c r="G110" s="2">
        <v>57</v>
      </c>
      <c r="H110" s="2">
        <f t="shared" si="21"/>
        <v>57</v>
      </c>
      <c r="J110" s="2">
        <f t="shared" si="22"/>
        <v>57</v>
      </c>
      <c r="K110" s="2"/>
      <c r="L110" s="2">
        <f t="shared" si="23"/>
        <v>57</v>
      </c>
      <c r="M110" s="2">
        <v>-1</v>
      </c>
      <c r="N110" s="2">
        <f t="shared" si="24"/>
        <v>56</v>
      </c>
      <c r="O110" s="2"/>
      <c r="P110" s="2">
        <f t="shared" si="25"/>
        <v>56</v>
      </c>
    </row>
    <row r="111" spans="1:16" ht="15.75" hidden="1">
      <c r="A111" s="2" t="s">
        <v>15</v>
      </c>
      <c r="B111" s="2">
        <v>100</v>
      </c>
      <c r="C111" s="2"/>
      <c r="D111" s="2"/>
      <c r="E111" s="2">
        <v>108</v>
      </c>
      <c r="F111" s="2"/>
      <c r="G111" s="2">
        <v>102</v>
      </c>
      <c r="H111" s="2">
        <f t="shared" si="21"/>
        <v>102</v>
      </c>
      <c r="J111" s="2">
        <f t="shared" si="22"/>
        <v>102</v>
      </c>
      <c r="K111" s="2"/>
      <c r="L111" s="2">
        <f t="shared" si="23"/>
        <v>102</v>
      </c>
      <c r="M111" s="2">
        <v>-1</v>
      </c>
      <c r="N111" s="2">
        <f t="shared" si="24"/>
        <v>101</v>
      </c>
      <c r="O111" s="2"/>
      <c r="P111" s="2">
        <f t="shared" si="25"/>
        <v>101</v>
      </c>
    </row>
    <row r="112" spans="1:16" ht="15.75" hidden="1">
      <c r="A112" s="2" t="s">
        <v>16</v>
      </c>
      <c r="B112" s="2">
        <v>50</v>
      </c>
      <c r="C112" s="2"/>
      <c r="D112" s="2"/>
      <c r="E112" s="2">
        <v>54</v>
      </c>
      <c r="F112" s="2"/>
      <c r="G112" s="2">
        <v>89</v>
      </c>
      <c r="H112" s="2">
        <f t="shared" si="21"/>
        <v>89</v>
      </c>
      <c r="J112" s="2">
        <f t="shared" si="22"/>
        <v>89</v>
      </c>
      <c r="K112" s="2"/>
      <c r="L112" s="2">
        <f t="shared" si="23"/>
        <v>89</v>
      </c>
      <c r="M112" s="2">
        <v>0</v>
      </c>
      <c r="N112" s="2">
        <f t="shared" si="24"/>
        <v>89</v>
      </c>
      <c r="O112" s="2"/>
      <c r="P112" s="2">
        <f t="shared" si="25"/>
        <v>89</v>
      </c>
    </row>
    <row r="113" spans="1:16" ht="15.75" hidden="1">
      <c r="A113" s="2" t="s">
        <v>17</v>
      </c>
      <c r="B113" s="2">
        <v>100</v>
      </c>
      <c r="C113" s="2"/>
      <c r="D113" s="2"/>
      <c r="E113" s="2">
        <v>108</v>
      </c>
      <c r="F113" s="2"/>
      <c r="G113" s="2">
        <v>1630</v>
      </c>
      <c r="H113" s="2">
        <f t="shared" si="21"/>
        <v>1630</v>
      </c>
      <c r="J113" s="2">
        <f t="shared" si="22"/>
        <v>1630</v>
      </c>
      <c r="K113" s="2">
        <v>-1500</v>
      </c>
      <c r="L113" s="2">
        <f t="shared" si="23"/>
        <v>130</v>
      </c>
      <c r="M113" s="2">
        <v>1</v>
      </c>
      <c r="N113" s="2">
        <f t="shared" si="24"/>
        <v>131</v>
      </c>
      <c r="O113" s="2"/>
      <c r="P113" s="2">
        <f t="shared" si="25"/>
        <v>131</v>
      </c>
    </row>
    <row r="114" spans="1:16" ht="15.75" hidden="1">
      <c r="A114" s="2" t="s">
        <v>0</v>
      </c>
      <c r="B114" s="2">
        <f>SUM(B93:B113)</f>
        <v>1400</v>
      </c>
      <c r="C114" s="2">
        <f>SUM(C93:C113)</f>
        <v>0</v>
      </c>
      <c r="D114" s="2">
        <f>SUM(D95:D113)</f>
        <v>0</v>
      </c>
      <c r="E114" s="2">
        <f>SUM(E95:E113)</f>
        <v>1512</v>
      </c>
      <c r="F114" s="2">
        <f>SUM(F95:F113)</f>
        <v>0</v>
      </c>
      <c r="G114" s="2">
        <f>SUM(G94:G113)</f>
        <v>5207</v>
      </c>
      <c r="H114" s="2">
        <f>SUM(H94:H113)</f>
        <v>5207</v>
      </c>
      <c r="J114" s="2">
        <f aca="true" t="shared" si="26" ref="J114:P114">SUM(J94:J113)</f>
        <v>5207</v>
      </c>
      <c r="K114" s="2">
        <f t="shared" si="26"/>
        <v>0</v>
      </c>
      <c r="L114" s="2">
        <f t="shared" si="26"/>
        <v>5207</v>
      </c>
      <c r="M114" s="2">
        <f t="shared" si="26"/>
        <v>0</v>
      </c>
      <c r="N114" s="2">
        <f t="shared" si="26"/>
        <v>5207</v>
      </c>
      <c r="O114" s="2">
        <f t="shared" si="26"/>
        <v>0</v>
      </c>
      <c r="P114" s="2">
        <f t="shared" si="26"/>
        <v>5207</v>
      </c>
    </row>
  </sheetData>
  <sheetProtection/>
  <mergeCells count="11">
    <mergeCell ref="A1:P1"/>
    <mergeCell ref="A2:P2"/>
    <mergeCell ref="A3:P3"/>
    <mergeCell ref="A7:P7"/>
    <mergeCell ref="A90:N90"/>
    <mergeCell ref="A64:N64"/>
    <mergeCell ref="A8:B8"/>
    <mergeCell ref="A13:P13"/>
    <mergeCell ref="A39:P39"/>
    <mergeCell ref="A9:P9"/>
    <mergeCell ref="A10:B10"/>
  </mergeCells>
  <printOptions horizontalCentered="1"/>
  <pageMargins left="0.49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2009-11-26T19:42:58Z</cp:lastPrinted>
  <dcterms:created xsi:type="dcterms:W3CDTF">2004-12-08T05:54:04Z</dcterms:created>
  <dcterms:modified xsi:type="dcterms:W3CDTF">2009-12-25T11:51:16Z</dcterms:modified>
  <cp:category/>
  <cp:version/>
  <cp:contentType/>
  <cp:contentStatus/>
</cp:coreProperties>
</file>