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firstSheet="2" activeTab="2"/>
  </bookViews>
  <sheets>
    <sheet name="Расходы в2" sheetId="1" state="hidden" r:id="rId1"/>
    <sheet name="Расходы" sheetId="2" state="hidden" r:id="rId2"/>
    <sheet name="Доходы" sheetId="3" r:id="rId3"/>
  </sheets>
  <definedNames>
    <definedName name="OLE_LINK1" localSheetId="1">'Расходы'!$A$19</definedName>
    <definedName name="_xlnm.Print_Titles" localSheetId="2">'Доходы'!$8:$8</definedName>
  </definedNames>
  <calcPr fullCalcOnLoad="1"/>
</workbook>
</file>

<file path=xl/sharedStrings.xml><?xml version="1.0" encoding="utf-8"?>
<sst xmlns="http://schemas.openxmlformats.org/spreadsheetml/2006/main" count="245" uniqueCount="118">
  <si>
    <t>Всего доходов</t>
  </si>
  <si>
    <t>Код бюджетной классификации РФ</t>
  </si>
  <si>
    <t>План (тыс. руб.)</t>
  </si>
  <si>
    <t>Наименование доходов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</si>
  <si>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</si>
  <si>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000 3 02 01020 02 0000 130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</si>
  <si>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</si>
  <si>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>000 3 02 02020 02 0000 440</t>
  </si>
  <si>
    <t>000 3 03 01020 02 0000 151</t>
  </si>
  <si>
    <t>Прочие безвозмездные поступления учреждениям, находящимся в ведении органов государственной власти субъектов Российской Федерации</t>
  </si>
  <si>
    <t>000 3 03 02020 02 0000 180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</si>
  <si>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</si>
  <si>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Приложение</t>
  </si>
  <si>
    <t xml:space="preserve"> к проекту Закона Ярославской области</t>
  </si>
  <si>
    <t>Наименование</t>
  </si>
  <si>
    <t>Код ведомственной классификации</t>
  </si>
  <si>
    <t>Департамент здравоохранения и фармации Администрации Ярославской области</t>
  </si>
  <si>
    <t>Департамент культуры и туризма Администрации Ярославской области</t>
  </si>
  <si>
    <t>Департамент образования Администрации Ярославской области</t>
  </si>
  <si>
    <t>Управление информатизации и технических средств Администрации Ярославской области</t>
  </si>
  <si>
    <t>Департамент агропромышленного комплекса, охраны окружающей среды и природопользования Ярославской области</t>
  </si>
  <si>
    <t>Департамент финансов Ярославской области</t>
  </si>
  <si>
    <t>Департамент промышленности и транспорта Администрации Ярославской области</t>
  </si>
  <si>
    <t>Департамент жилищно-коммунального хозяйства и инфраструктуры Ярославской области</t>
  </si>
  <si>
    <t>Департамент социальной защиты населения и труда Администрации Ярославской области</t>
  </si>
  <si>
    <t>Государственный архив Ярославской области</t>
  </si>
  <si>
    <t>Департамент по управлению государственным имуществом Администрации Ярославской области</t>
  </si>
  <si>
    <t>Департамент по физической культуре и спорту Администрации Ярославской области</t>
  </si>
  <si>
    <t>Главное управление МЧС России по Ярославской области</t>
  </si>
  <si>
    <t>Управление внутренних дел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</si>
  <si>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</si>
  <si>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</si>
  <si>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</si>
  <si>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</si>
  <si>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</si>
  <si>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</si>
  <si>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</si>
  <si>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Администрации Ярославской области</t>
  </si>
  <si>
    <t>Департамент по делам молодежи Администрации Ярославской области</t>
  </si>
  <si>
    <t>Департамент строительства Администрации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</si>
  <si>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</si>
  <si>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</si>
  <si>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</si>
  <si>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ГУ Ярославской области «Поисково-спасательный отряд»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</si>
  <si>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</si>
  <si>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</si>
  <si>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</si>
  <si>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Ярославской области</t>
  </si>
  <si>
    <t>Департамент государственного заказа Ярославской области</t>
  </si>
  <si>
    <t xml:space="preserve"> </t>
  </si>
  <si>
    <t>Прогнозируемые расходы областного бюджета на 2007год по внебюджетной деятельности в соответствии  с экономической классификацией расходов бюджетов Российской Федерации</t>
  </si>
  <si>
    <t>Код экономической классификации</t>
  </si>
  <si>
    <t xml:space="preserve"> Наименование показателя</t>
  </si>
  <si>
    <t>Оплата труда</t>
  </si>
  <si>
    <t>Прочие выплаты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</si>
  <si>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</si>
  <si>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</si>
  <si>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</si>
  <si>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</si>
  <si>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</si>
  <si>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</si>
  <si>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</si>
  <si>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и безвозвратные перечисления государственным и муниципальным организациям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</si>
  <si>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</si>
  <si>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</si>
  <si>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</si>
  <si>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</si>
  <si>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</si>
  <si>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Расходы бюджета - ИТОГО</t>
  </si>
  <si>
    <t xml:space="preserve"> 000 0000 0000000 000 211</t>
  </si>
  <si>
    <t xml:space="preserve"> 000 0000 0000000 000 212</t>
  </si>
  <si>
    <t xml:space="preserve"> 000 0000 0000000 000 213</t>
  </si>
  <si>
    <t xml:space="preserve"> 000 0000 0000000 000 221</t>
  </si>
  <si>
    <t xml:space="preserve"> 000 0000 0000000 000 222</t>
  </si>
  <si>
    <t xml:space="preserve"> 000 0000 0000000 000 223</t>
  </si>
  <si>
    <t xml:space="preserve"> 000 0000 0000000 000 224</t>
  </si>
  <si>
    <t xml:space="preserve"> 000 0000 0000000 000 225</t>
  </si>
  <si>
    <t xml:space="preserve"> 000 0000 0000000 000 226</t>
  </si>
  <si>
    <t xml:space="preserve"> 000 0000 0000000 000 241</t>
  </si>
  <si>
    <t xml:space="preserve"> 000 0000 0000000 000 262</t>
  </si>
  <si>
    <t xml:space="preserve"> 000 0000 0000000 000 263</t>
  </si>
  <si>
    <t xml:space="preserve"> 000 0000 0000000 000 290</t>
  </si>
  <si>
    <t xml:space="preserve"> 000 0000 0000000 000 310</t>
  </si>
  <si>
    <t xml:space="preserve"> 000 0000 0000000 000 340</t>
  </si>
  <si>
    <t xml:space="preserve"> 000 0000 0000000 000 960</t>
  </si>
  <si>
    <t>Уточнение</t>
  </si>
  <si>
    <t>План           (тыс. руб.)</t>
  </si>
  <si>
    <t>901 Департамент здравоохранения и фармации Ярославской области</t>
  </si>
  <si>
    <t>905 Департамент агропромышленного комплекса Ярославской области</t>
  </si>
  <si>
    <t>909 Департамент труда и социальной поддержки населения Ярославской области</t>
  </si>
  <si>
    <t>910 Государственный архив Ярославской области</t>
  </si>
  <si>
    <t>912 Департамент по физкультуре и спорту Ярославской области</t>
  </si>
  <si>
    <t>920 Администрация Ярославской области</t>
  </si>
  <si>
    <t>922 Департамент государственного регулирования хозяйственной деятельности  Ярославской области</t>
  </si>
  <si>
    <t>934 Департамент государственной службы занятости населения Ярославской области</t>
  </si>
  <si>
    <t>936 Департамент лесного хозяйства Ярославской области</t>
  </si>
  <si>
    <t xml:space="preserve">волкова </t>
  </si>
  <si>
    <t>соцсфера</t>
  </si>
  <si>
    <t>запруднова</t>
  </si>
  <si>
    <t>АПК</t>
  </si>
  <si>
    <t>902 Департамент культуры и туризма Ярославской области</t>
  </si>
  <si>
    <t>903 Департамент образования Ярославской области</t>
  </si>
  <si>
    <t>907 Департамент промышленности и транспорта  Ярославской области</t>
  </si>
  <si>
    <t xml:space="preserve">АПК </t>
  </si>
  <si>
    <t>власть</t>
  </si>
  <si>
    <t>000 1 13 03 020 02 0000 130</t>
  </si>
  <si>
    <t xml:space="preserve"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 </t>
  </si>
  <si>
    <t>Запруднова</t>
  </si>
  <si>
    <t>Соцсфера</t>
  </si>
  <si>
    <t>932 Управление ГИБДД УВД по Ярославской области</t>
  </si>
  <si>
    <t>к Закону Ярославской области</t>
  </si>
  <si>
    <t>938 Департамент охраны окружающей среды и природопользования                                Ярославской области</t>
  </si>
  <si>
    <t xml:space="preserve"> Прогнозируемые доходы областного бюджета от предпринимательской и иной приносящей доход деятельности в соответствии с классификацией доходов бюджетов Российской Федерации в разрезе администраторов доходов                                    на 2008 год </t>
  </si>
  <si>
    <t>запруд</t>
  </si>
  <si>
    <t>Приложение 12</t>
  </si>
  <si>
    <t>935 Государственное образовательное учреждение дополнительного профессионального образования специалистов Ярославской области                                       "Учебно-методический центр по гражданской обороне и чрезвычайным ситуациям"</t>
  </si>
  <si>
    <t>928 ГУ Ярославской области "Поисково-спасательный отряд"</t>
  </si>
  <si>
    <t>от 01.02.2008 № 1-з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</si>
</sst>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3" fontId="2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4">
      <selection activeCell="A9" sqref="A9"/>
    </sheetView>
  </sheetViews>
  <sheetFormatPr defaultColWidth="9.00390625" defaultRowHeight="12.75"/>
  <cols>
    <col min="1" max="1" width="15.875" style="0" customWidth="1"/>
    <col min="2" max="2" width="28.875" style="0" customWidth="1"/>
    <col min="3" max="3" width="26.25390625" style="0" customWidth="1"/>
    <col min="4" max="4" width="18.625" style="0" customWidth="1"/>
  </cols>
  <sheetData>
    <row r="1" spans="2:4" ht="15.75">
      <c r="B1" s="27" t="s">
        <v>12</v>
      </c>
      <c r="C1" s="27"/>
      <c r="D1" s="27"/>
    </row>
    <row r="2" spans="2:4" ht="15.75">
      <c r="B2" s="27" t="s">
        <v>13</v>
      </c>
      <c r="C2" s="27"/>
      <c r="D2" s="27"/>
    </row>
    <row r="3" spans="2:4" ht="15.75">
      <c r="B3" s="27"/>
      <c r="C3" s="27"/>
      <c r="D3" s="27"/>
    </row>
    <row r="4" spans="1:4" ht="70.5" customHeight="1">
      <c r="A4" s="26" t="s">
        <v>50</v>
      </c>
      <c r="B4" s="26"/>
      <c r="C4" s="26"/>
      <c r="D4" s="26"/>
    </row>
    <row r="5" spans="2:4" ht="15.75">
      <c r="B5" s="6"/>
      <c r="C5" s="6"/>
      <c r="D5" s="4"/>
    </row>
    <row r="6" spans="2:4" ht="18.75">
      <c r="B6" s="25" t="s">
        <v>49</v>
      </c>
      <c r="C6" s="25"/>
      <c r="D6" s="25"/>
    </row>
    <row r="8" spans="1:4" ht="78.75">
      <c r="A8" s="2" t="s">
        <v>15</v>
      </c>
      <c r="B8" s="2" t="s">
        <v>51</v>
      </c>
      <c r="C8" s="2" t="s">
        <v>52</v>
      </c>
      <c r="D8" s="2" t="s">
        <v>2</v>
      </c>
    </row>
    <row r="9" spans="1:4" ht="15.75">
      <c r="A9" s="2"/>
      <c r="B9" s="17" t="s">
        <v>69</v>
      </c>
      <c r="C9" s="13" t="s">
        <v>53</v>
      </c>
      <c r="D9" s="11"/>
    </row>
    <row r="10" spans="1:4" ht="15.75">
      <c r="A10" s="2"/>
      <c r="B10" s="17" t="s">
        <v>70</v>
      </c>
      <c r="C10" s="13" t="s">
        <v>54</v>
      </c>
      <c r="D10" s="11"/>
    </row>
    <row r="11" spans="1:4" ht="31.5">
      <c r="A11" s="2"/>
      <c r="B11" s="17" t="s">
        <v>71</v>
      </c>
      <c r="C11" s="13" t="s">
        <v>55</v>
      </c>
      <c r="D11" s="11"/>
    </row>
    <row r="12" spans="1:4" ht="15.75">
      <c r="A12" s="2"/>
      <c r="B12" s="17" t="s">
        <v>72</v>
      </c>
      <c r="C12" s="13" t="s">
        <v>56</v>
      </c>
      <c r="D12" s="11"/>
    </row>
    <row r="13" spans="1:4" ht="15.75">
      <c r="A13" s="2"/>
      <c r="B13" s="17" t="s">
        <v>73</v>
      </c>
      <c r="C13" s="13" t="s">
        <v>57</v>
      </c>
      <c r="D13" s="11"/>
    </row>
    <row r="14" spans="1:4" ht="15.75">
      <c r="A14" s="2"/>
      <c r="B14" s="17" t="s">
        <v>74</v>
      </c>
      <c r="C14" s="13" t="s">
        <v>58</v>
      </c>
      <c r="D14" s="11"/>
    </row>
    <row r="15" spans="1:4" ht="47.25">
      <c r="A15" s="2"/>
      <c r="B15" s="17" t="s">
        <v>75</v>
      </c>
      <c r="C15" s="13" t="s">
        <v>59</v>
      </c>
      <c r="D15" s="11"/>
    </row>
    <row r="16" spans="1:4" ht="31.5">
      <c r="A16" s="2"/>
      <c r="B16" s="17" t="s">
        <v>76</v>
      </c>
      <c r="C16" s="13" t="s">
        <v>60</v>
      </c>
      <c r="D16" s="11"/>
    </row>
    <row r="17" spans="1:4" ht="15.75">
      <c r="A17" s="2"/>
      <c r="B17" s="17" t="s">
        <v>77</v>
      </c>
      <c r="C17" s="13" t="s">
        <v>61</v>
      </c>
      <c r="D17" s="11"/>
    </row>
    <row r="18" spans="1:4" ht="94.5">
      <c r="A18" s="2"/>
      <c r="B18" s="17" t="s">
        <v>78</v>
      </c>
      <c r="C18" s="13" t="s">
        <v>62</v>
      </c>
      <c r="D18" s="11"/>
    </row>
    <row r="19" spans="1:4" ht="31.5">
      <c r="A19" s="2"/>
      <c r="B19" s="17" t="s">
        <v>79</v>
      </c>
      <c r="C19" s="13" t="s">
        <v>63</v>
      </c>
      <c r="D19" s="11"/>
    </row>
    <row r="20" spans="1:4" ht="78.75">
      <c r="A20" s="2"/>
      <c r="B20" s="17" t="s">
        <v>80</v>
      </c>
      <c r="C20" s="13" t="s">
        <v>64</v>
      </c>
      <c r="D20" s="11"/>
    </row>
    <row r="21" spans="1:4" ht="15.75">
      <c r="A21" s="2"/>
      <c r="B21" s="17" t="s">
        <v>81</v>
      </c>
      <c r="C21" s="13" t="s">
        <v>65</v>
      </c>
      <c r="D21" s="11"/>
    </row>
    <row r="22" spans="1:4" ht="31.5">
      <c r="A22" s="2"/>
      <c r="B22" s="17" t="s">
        <v>82</v>
      </c>
      <c r="C22" s="13" t="s">
        <v>66</v>
      </c>
      <c r="D22" s="11"/>
    </row>
    <row r="23" spans="1:4" ht="31.5">
      <c r="A23" s="2"/>
      <c r="B23" s="17" t="s">
        <v>83</v>
      </c>
      <c r="C23" s="13" t="s">
        <v>67</v>
      </c>
      <c r="D23" s="11"/>
    </row>
    <row r="24" spans="1:4" ht="31.5">
      <c r="A24" s="2"/>
      <c r="B24" s="17" t="s">
        <v>84</v>
      </c>
      <c r="C24" s="18" t="s">
        <v>68</v>
      </c>
      <c r="D24" s="11"/>
    </row>
    <row r="25" spans="2:3" ht="18.75">
      <c r="B25" s="14"/>
      <c r="C25" s="14"/>
    </row>
    <row r="26" spans="2:3" ht="12.75">
      <c r="B26" s="15"/>
      <c r="C26" s="15"/>
    </row>
    <row r="27" spans="2:3" ht="12.75">
      <c r="B27" s="15"/>
      <c r="C27" s="15"/>
    </row>
    <row r="28" spans="2:3" ht="12.75">
      <c r="B28" s="15"/>
      <c r="C28" s="15"/>
    </row>
    <row r="29" spans="2:3" ht="12.75">
      <c r="B29" s="15"/>
      <c r="C29" s="15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6"/>
      <c r="C39" s="16"/>
    </row>
    <row r="40" spans="2:3" ht="12.75">
      <c r="B40" s="16"/>
      <c r="C40" s="16"/>
    </row>
    <row r="41" spans="2:3" ht="12.75">
      <c r="B41" s="16"/>
      <c r="C41" s="16"/>
    </row>
    <row r="42" spans="2:3" ht="12.75">
      <c r="B42" s="16"/>
      <c r="C42" s="16"/>
    </row>
    <row r="43" spans="2:3" ht="12.75">
      <c r="B43" s="16"/>
      <c r="C43" s="16"/>
    </row>
    <row r="44" spans="2:3" ht="12.75">
      <c r="B44" s="16"/>
      <c r="C44" s="16"/>
    </row>
    <row r="45" spans="2:3" ht="12.75">
      <c r="B45" s="16"/>
      <c r="C45" s="16"/>
    </row>
  </sheetData>
  <mergeCells count="5">
    <mergeCell ref="B6:D6"/>
    <mergeCell ref="A4:D4"/>
    <mergeCell ref="B1:D1"/>
    <mergeCell ref="B2:D2"/>
    <mergeCell ref="B3:D3"/>
  </mergeCells>
  <printOptions/>
  <pageMargins left="0.52" right="0.1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A10" sqref="A10:IV10"/>
    </sheetView>
  </sheetViews>
  <sheetFormatPr defaultColWidth="9.00390625" defaultRowHeight="12.75"/>
  <cols>
    <col min="1" max="1" width="43.75390625" style="0" customWidth="1"/>
    <col min="2" max="2" width="21.75390625" style="0" customWidth="1"/>
    <col min="3" max="3" width="18.625" style="0" customWidth="1"/>
  </cols>
  <sheetData>
    <row r="1" spans="1:3" ht="15.75">
      <c r="A1" s="27" t="s">
        <v>12</v>
      </c>
      <c r="B1" s="27"/>
      <c r="C1" s="27"/>
    </row>
    <row r="2" spans="1:3" ht="15.75">
      <c r="A2" s="27" t="s">
        <v>13</v>
      </c>
      <c r="B2" s="27"/>
      <c r="C2" s="27"/>
    </row>
    <row r="3" spans="1:3" ht="15.75">
      <c r="A3" s="27"/>
      <c r="B3" s="27"/>
      <c r="C3" s="27"/>
    </row>
    <row r="4" spans="1:3" ht="70.5" customHeight="1">
      <c r="A4" s="26" t="s">
        <v>50</v>
      </c>
      <c r="B4" s="26"/>
      <c r="C4" s="26"/>
    </row>
    <row r="5" spans="1:3" ht="15.75">
      <c r="A5" s="6"/>
      <c r="B5" s="4"/>
      <c r="C5" s="4"/>
    </row>
    <row r="6" spans="1:3" ht="18.75">
      <c r="A6" s="25" t="s">
        <v>49</v>
      </c>
      <c r="B6" s="25"/>
      <c r="C6" s="25"/>
    </row>
    <row r="8" spans="1:3" ht="31.5">
      <c r="A8" s="2" t="s">
        <v>14</v>
      </c>
      <c r="B8" s="2" t="s">
        <v>15</v>
      </c>
      <c r="C8" s="2" t="s">
        <v>2</v>
      </c>
    </row>
    <row r="9" spans="1:3" ht="47.25">
      <c r="A9" s="12" t="s">
        <v>16</v>
      </c>
      <c r="B9" s="2">
        <v>901</v>
      </c>
      <c r="C9" s="11"/>
    </row>
    <row r="10" spans="1:3" ht="31.5">
      <c r="A10" s="12" t="s">
        <v>17</v>
      </c>
      <c r="B10" s="2">
        <v>902</v>
      </c>
      <c r="C10" s="11"/>
    </row>
    <row r="11" spans="1:3" ht="31.5">
      <c r="A11" s="12" t="s">
        <v>18</v>
      </c>
      <c r="B11" s="2">
        <v>903</v>
      </c>
      <c r="C11" s="11"/>
    </row>
    <row r="12" spans="1:3" ht="47.25">
      <c r="A12" s="1" t="s">
        <v>19</v>
      </c>
      <c r="B12" s="2">
        <v>904</v>
      </c>
      <c r="C12" s="11"/>
    </row>
    <row r="13" spans="1:3" ht="63">
      <c r="A13" s="12" t="s">
        <v>20</v>
      </c>
      <c r="B13" s="2">
        <v>905</v>
      </c>
      <c r="C13" s="11"/>
    </row>
    <row r="14" spans="1:3" ht="31.5">
      <c r="A14" s="1" t="s">
        <v>21</v>
      </c>
      <c r="B14" s="2">
        <v>906</v>
      </c>
      <c r="C14" s="11"/>
    </row>
    <row r="15" spans="1:3" ht="47.25">
      <c r="A15" s="1" t="s">
        <v>22</v>
      </c>
      <c r="B15" s="2">
        <v>907</v>
      </c>
      <c r="C15" s="11"/>
    </row>
    <row r="16" spans="1:3" ht="47.25">
      <c r="A16" s="1" t="s">
        <v>23</v>
      </c>
      <c r="B16" s="2">
        <v>908</v>
      </c>
      <c r="C16" s="11"/>
    </row>
    <row r="17" spans="1:3" ht="47.25">
      <c r="A17" s="12" t="s">
        <v>24</v>
      </c>
      <c r="B17" s="2">
        <v>909</v>
      </c>
      <c r="C17" s="11"/>
    </row>
    <row r="18" spans="1:3" ht="31.5">
      <c r="A18" s="1" t="s">
        <v>25</v>
      </c>
      <c r="B18" s="2">
        <v>910</v>
      </c>
      <c r="C18" s="11"/>
    </row>
    <row r="19" spans="1:3" ht="47.25">
      <c r="A19" s="1" t="s">
        <v>26</v>
      </c>
      <c r="B19" s="2">
        <v>911</v>
      </c>
      <c r="C19" s="11"/>
    </row>
    <row r="20" spans="1:3" ht="47.25">
      <c r="A20" s="12" t="s">
        <v>27</v>
      </c>
      <c r="B20" s="2">
        <v>912</v>
      </c>
      <c r="C20" s="11"/>
    </row>
    <row r="21" spans="1:3" ht="31.5">
      <c r="A21" s="12" t="s">
        <v>28</v>
      </c>
      <c r="B21" s="2">
        <v>913</v>
      </c>
      <c r="C21" s="11"/>
    </row>
    <row r="22" spans="1:3" ht="31.5">
      <c r="A22" s="12" t="s">
        <v>29</v>
      </c>
      <c r="B22" s="2">
        <v>914</v>
      </c>
      <c r="C22" s="11"/>
    </row>
    <row r="23" spans="1:3" ht="31.5">
      <c r="A23" s="1" t="s">
        <v>30</v>
      </c>
      <c r="B23" s="2">
        <v>915</v>
      </c>
      <c r="C23" s="11"/>
    </row>
    <row r="24" spans="1:3" ht="47.25">
      <c r="A24" s="12" t="s">
        <v>31</v>
      </c>
      <c r="B24" s="2">
        <v>916</v>
      </c>
      <c r="C24" s="11"/>
    </row>
    <row r="25" spans="1:3" ht="31.5">
      <c r="A25" s="1" t="s">
        <v>32</v>
      </c>
      <c r="B25" s="2">
        <v>917</v>
      </c>
      <c r="C25" s="11"/>
    </row>
    <row r="26" spans="1:3" ht="31.5">
      <c r="A26" s="1" t="s">
        <v>33</v>
      </c>
      <c r="B26" s="2">
        <v>918</v>
      </c>
      <c r="C26" s="11"/>
    </row>
    <row r="27" spans="1:3" ht="31.5">
      <c r="A27" s="1" t="s">
        <v>34</v>
      </c>
      <c r="B27" s="2">
        <v>919</v>
      </c>
      <c r="C27" s="11"/>
    </row>
    <row r="28" spans="1:3" ht="15.75">
      <c r="A28" s="12" t="s">
        <v>35</v>
      </c>
      <c r="B28" s="2">
        <v>920</v>
      </c>
      <c r="C28" s="11"/>
    </row>
    <row r="29" spans="1:3" ht="31.5">
      <c r="A29" s="1" t="s">
        <v>36</v>
      </c>
      <c r="B29" s="2">
        <v>921</v>
      </c>
      <c r="C29" s="11"/>
    </row>
    <row r="30" spans="1:3" ht="63">
      <c r="A30" s="1" t="s">
        <v>37</v>
      </c>
      <c r="B30" s="2">
        <v>922</v>
      </c>
      <c r="C30" s="11"/>
    </row>
    <row r="31" spans="1:3" ht="31.5">
      <c r="A31" s="12" t="s">
        <v>38</v>
      </c>
      <c r="B31" s="2">
        <v>923</v>
      </c>
      <c r="C31" s="11"/>
    </row>
    <row r="32" spans="1:3" ht="31.5">
      <c r="A32" s="1" t="s">
        <v>39</v>
      </c>
      <c r="B32" s="2">
        <v>924</v>
      </c>
      <c r="C32" s="11"/>
    </row>
    <row r="33" spans="1:3" ht="31.5">
      <c r="A33" s="1" t="s">
        <v>40</v>
      </c>
      <c r="B33" s="2">
        <v>925</v>
      </c>
      <c r="C33" s="11"/>
    </row>
    <row r="34" spans="1:3" ht="31.5">
      <c r="A34" s="1" t="s">
        <v>41</v>
      </c>
      <c r="B34" s="2">
        <v>926</v>
      </c>
      <c r="C34" s="11"/>
    </row>
    <row r="35" spans="1:3" ht="31.5">
      <c r="A35" s="1" t="s">
        <v>42</v>
      </c>
      <c r="B35" s="2">
        <v>927</v>
      </c>
      <c r="C35" s="11"/>
    </row>
    <row r="36" spans="1:3" ht="31.5">
      <c r="A36" s="12" t="s">
        <v>43</v>
      </c>
      <c r="B36" s="2">
        <v>928</v>
      </c>
      <c r="C36" s="11"/>
    </row>
    <row r="37" spans="1:3" ht="31.5">
      <c r="A37" s="1" t="s">
        <v>44</v>
      </c>
      <c r="B37" s="2">
        <v>929</v>
      </c>
      <c r="C37" s="11"/>
    </row>
    <row r="38" spans="1:3" ht="31.5">
      <c r="A38" s="1" t="s">
        <v>45</v>
      </c>
      <c r="B38" s="2">
        <v>930</v>
      </c>
      <c r="C38" s="11"/>
    </row>
    <row r="39" spans="1:3" ht="31.5">
      <c r="A39" s="1" t="s">
        <v>46</v>
      </c>
      <c r="B39" s="2">
        <v>931</v>
      </c>
      <c r="C39" s="11"/>
    </row>
    <row r="40" spans="1:3" ht="31.5">
      <c r="A40" s="12" t="s">
        <v>47</v>
      </c>
      <c r="B40" s="2">
        <v>932</v>
      </c>
      <c r="C40" s="11"/>
    </row>
    <row r="41" spans="1:3" ht="31.5">
      <c r="A41" s="1" t="s">
        <v>48</v>
      </c>
      <c r="B41" s="2">
        <v>933</v>
      </c>
      <c r="C41" s="11"/>
    </row>
    <row r="42" spans="1:3" ht="15.75">
      <c r="A42" s="18" t="s">
        <v>68</v>
      </c>
      <c r="B42" s="11"/>
      <c r="C42" s="11"/>
    </row>
    <row r="43" spans="1:2" ht="12.75">
      <c r="A43" s="10"/>
      <c r="B43" s="10"/>
    </row>
    <row r="44" spans="1:2" ht="12.75">
      <c r="A44" s="10"/>
      <c r="B44" s="10"/>
    </row>
    <row r="45" spans="1:2" ht="12.75">
      <c r="A45" s="10"/>
      <c r="B45" s="10"/>
    </row>
    <row r="46" spans="1:2" ht="12.75">
      <c r="A46" s="10"/>
      <c r="B46" s="10"/>
    </row>
    <row r="47" spans="1:2" ht="12.75">
      <c r="A47" s="10"/>
      <c r="B47" s="10"/>
    </row>
    <row r="48" spans="1:2" ht="12.75">
      <c r="A48" s="10"/>
      <c r="B48" s="10"/>
    </row>
    <row r="49" spans="1:2" ht="12.75">
      <c r="A49" s="10"/>
      <c r="B49" s="10"/>
    </row>
    <row r="50" spans="1:2" ht="12.75">
      <c r="A50" s="10"/>
      <c r="B50" s="10"/>
    </row>
    <row r="51" spans="1:2" ht="12.75">
      <c r="A51" s="10"/>
      <c r="B51" s="10"/>
    </row>
    <row r="52" spans="1:2" ht="12.75">
      <c r="A52" s="10"/>
      <c r="B52" s="10"/>
    </row>
    <row r="53" spans="1:2" ht="12.75">
      <c r="A53" s="10"/>
      <c r="B53" s="10"/>
    </row>
    <row r="54" spans="1:2" ht="12.75">
      <c r="A54" s="10"/>
      <c r="B54" s="10"/>
    </row>
    <row r="55" spans="1:2" ht="12.75">
      <c r="A55" s="10"/>
      <c r="B55" s="10"/>
    </row>
  </sheetData>
  <mergeCells count="5">
    <mergeCell ref="A1:C1"/>
    <mergeCell ref="A2:C2"/>
    <mergeCell ref="A3:C3"/>
    <mergeCell ref="A6:C6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28.00390625" style="4" customWidth="1"/>
    <col min="2" max="2" width="58.875" style="4" customWidth="1"/>
    <col min="3" max="3" width="12.00390625" style="4" hidden="1" customWidth="1"/>
    <col min="4" max="4" width="11.75390625" style="4" hidden="1" customWidth="1"/>
    <col min="5" max="5" width="8.875" style="4" hidden="1" customWidth="1"/>
    <col min="6" max="6" width="11.75390625" style="4" hidden="1" customWidth="1"/>
    <col min="7" max="7" width="8.25390625" style="4" customWidth="1"/>
    <col min="8" max="16384" width="9.125" style="4" customWidth="1"/>
  </cols>
  <sheetData>
    <row r="1" spans="1:7" ht="15.75">
      <c r="A1" s="31" t="s">
        <v>114</v>
      </c>
      <c r="B1" s="31"/>
      <c r="C1" s="31"/>
      <c r="D1" s="31"/>
      <c r="E1" s="31"/>
      <c r="F1" s="31"/>
      <c r="G1" s="31"/>
    </row>
    <row r="2" spans="1:7" ht="15.75">
      <c r="A2" s="31" t="s">
        <v>110</v>
      </c>
      <c r="B2" s="31"/>
      <c r="C2" s="31"/>
      <c r="D2" s="31"/>
      <c r="E2" s="31"/>
      <c r="F2" s="31"/>
      <c r="G2" s="31"/>
    </row>
    <row r="3" spans="1:7" ht="15.75">
      <c r="A3" s="31" t="s">
        <v>117</v>
      </c>
      <c r="B3" s="31"/>
      <c r="C3" s="31"/>
      <c r="D3" s="31"/>
      <c r="E3" s="31"/>
      <c r="F3" s="31"/>
      <c r="G3" s="31"/>
    </row>
    <row r="4" ht="15.75">
      <c r="A4" s="5"/>
    </row>
    <row r="5" ht="15.75">
      <c r="A5" s="6"/>
    </row>
    <row r="6" spans="1:7" ht="74.25" customHeight="1">
      <c r="A6" s="25" t="s">
        <v>112</v>
      </c>
      <c r="B6" s="25"/>
      <c r="C6" s="25"/>
      <c r="D6" s="25"/>
      <c r="E6" s="25"/>
      <c r="F6" s="25"/>
      <c r="G6" s="25"/>
    </row>
    <row r="7" ht="18.75">
      <c r="A7" s="7"/>
    </row>
    <row r="8" spans="1:7" ht="47.25" customHeight="1">
      <c r="A8" s="2" t="s">
        <v>1</v>
      </c>
      <c r="B8" s="23" t="s">
        <v>3</v>
      </c>
      <c r="C8" s="17" t="s">
        <v>86</v>
      </c>
      <c r="D8" s="2" t="s">
        <v>85</v>
      </c>
      <c r="E8" s="2" t="s">
        <v>86</v>
      </c>
      <c r="F8" s="2" t="s">
        <v>85</v>
      </c>
      <c r="G8" s="2" t="s">
        <v>86</v>
      </c>
    </row>
    <row r="9" spans="1:7" ht="18" customHeight="1">
      <c r="A9" s="28" t="s">
        <v>87</v>
      </c>
      <c r="B9" s="30"/>
      <c r="C9" s="22">
        <f>SUM(C10:C13)</f>
        <v>186185</v>
      </c>
      <c r="D9" s="22">
        <f>SUM(D10:D13)</f>
        <v>15772</v>
      </c>
      <c r="E9" s="22">
        <f>SUM(E10:E13)</f>
        <v>217097</v>
      </c>
      <c r="F9" s="22">
        <f>SUM(F10:F13)</f>
        <v>0</v>
      </c>
      <c r="G9" s="22">
        <f>E9+F9</f>
        <v>217097</v>
      </c>
    </row>
    <row r="10" spans="1:7" ht="50.25" customHeight="1">
      <c r="A10" s="9" t="s">
        <v>5</v>
      </c>
      <c r="B10" s="21" t="s">
        <v>4</v>
      </c>
      <c r="C10" s="20">
        <v>175945</v>
      </c>
      <c r="D10" s="20">
        <v>8804</v>
      </c>
      <c r="E10" s="20">
        <v>203476</v>
      </c>
      <c r="F10" s="20"/>
      <c r="G10" s="20">
        <f aca="true" t="shared" si="0" ref="G10:G73">E10+F10</f>
        <v>203476</v>
      </c>
    </row>
    <row r="11" spans="1:7" ht="63" hidden="1">
      <c r="A11" s="9" t="s">
        <v>7</v>
      </c>
      <c r="B11" s="21" t="s">
        <v>11</v>
      </c>
      <c r="C11" s="20"/>
      <c r="D11" s="20"/>
      <c r="E11" s="20">
        <f>C11+D11</f>
        <v>0</v>
      </c>
      <c r="F11" s="20"/>
      <c r="G11" s="20">
        <f t="shared" si="0"/>
        <v>0</v>
      </c>
    </row>
    <row r="12" spans="1:7" ht="63" hidden="1">
      <c r="A12" s="9" t="s">
        <v>8</v>
      </c>
      <c r="B12" s="21" t="s">
        <v>6</v>
      </c>
      <c r="C12" s="20"/>
      <c r="D12" s="20"/>
      <c r="E12" s="20">
        <f>C12+D12</f>
        <v>0</v>
      </c>
      <c r="F12" s="20"/>
      <c r="G12" s="20">
        <f t="shared" si="0"/>
        <v>0</v>
      </c>
    </row>
    <row r="13" spans="1:7" ht="47.25">
      <c r="A13" s="9" t="s">
        <v>10</v>
      </c>
      <c r="B13" s="21" t="s">
        <v>9</v>
      </c>
      <c r="C13" s="20">
        <v>10240</v>
      </c>
      <c r="D13" s="20">
        <v>6968</v>
      </c>
      <c r="E13" s="20">
        <v>13621</v>
      </c>
      <c r="F13" s="20"/>
      <c r="G13" s="20">
        <f t="shared" si="0"/>
        <v>13621</v>
      </c>
    </row>
    <row r="14" spans="1:7" ht="18.75" customHeight="1">
      <c r="A14" s="28" t="s">
        <v>100</v>
      </c>
      <c r="B14" s="30"/>
      <c r="C14" s="22">
        <f>SUM(C15:C18)</f>
        <v>62309</v>
      </c>
      <c r="D14" s="22">
        <f>SUM(D15:D18)</f>
        <v>26286</v>
      </c>
      <c r="E14" s="22">
        <f>SUM(E15:E18)</f>
        <v>88680</v>
      </c>
      <c r="F14" s="22">
        <f>SUM(F15:F18)</f>
        <v>0</v>
      </c>
      <c r="G14" s="22">
        <f t="shared" si="0"/>
        <v>88680</v>
      </c>
    </row>
    <row r="15" spans="1:7" ht="47.25" customHeight="1">
      <c r="A15" s="9" t="s">
        <v>5</v>
      </c>
      <c r="B15" s="21" t="s">
        <v>4</v>
      </c>
      <c r="C15" s="20">
        <v>59049</v>
      </c>
      <c r="D15" s="20">
        <v>8340</v>
      </c>
      <c r="E15" s="20">
        <v>75120</v>
      </c>
      <c r="F15" s="20"/>
      <c r="G15" s="20">
        <f t="shared" si="0"/>
        <v>75120</v>
      </c>
    </row>
    <row r="16" spans="1:7" ht="48.75" customHeight="1">
      <c r="A16" s="9" t="s">
        <v>7</v>
      </c>
      <c r="B16" s="21" t="s">
        <v>11</v>
      </c>
      <c r="C16" s="20">
        <v>2092</v>
      </c>
      <c r="D16" s="20">
        <v>30</v>
      </c>
      <c r="E16" s="20">
        <v>11215</v>
      </c>
      <c r="F16" s="20"/>
      <c r="G16" s="20">
        <f t="shared" si="0"/>
        <v>11215</v>
      </c>
    </row>
    <row r="17" spans="1:7" ht="63" hidden="1">
      <c r="A17" s="9" t="s">
        <v>8</v>
      </c>
      <c r="B17" s="21" t="s">
        <v>6</v>
      </c>
      <c r="C17" s="20"/>
      <c r="D17" s="20"/>
      <c r="E17" s="20">
        <f>C17+D17</f>
        <v>0</v>
      </c>
      <c r="F17" s="20"/>
      <c r="G17" s="20">
        <f t="shared" si="0"/>
        <v>0</v>
      </c>
    </row>
    <row r="18" spans="1:7" ht="47.25">
      <c r="A18" s="9" t="s">
        <v>10</v>
      </c>
      <c r="B18" s="21" t="s">
        <v>9</v>
      </c>
      <c r="C18" s="20">
        <v>1168</v>
      </c>
      <c r="D18" s="20">
        <v>17916</v>
      </c>
      <c r="E18" s="20">
        <v>2345</v>
      </c>
      <c r="F18" s="20"/>
      <c r="G18" s="20">
        <f t="shared" si="0"/>
        <v>2345</v>
      </c>
    </row>
    <row r="19" spans="1:7" ht="18.75" customHeight="1">
      <c r="A19" s="28" t="s">
        <v>101</v>
      </c>
      <c r="B19" s="30"/>
      <c r="C19" s="22">
        <f>SUM(C20:C23)</f>
        <v>131935</v>
      </c>
      <c r="D19" s="22">
        <f>SUM(D20:D23)</f>
        <v>15579</v>
      </c>
      <c r="E19" s="22">
        <f>SUM(E20:E23)</f>
        <v>136531</v>
      </c>
      <c r="F19" s="22">
        <f>SUM(F20:F23)</f>
        <v>0</v>
      </c>
      <c r="G19" s="22">
        <f t="shared" si="0"/>
        <v>136531</v>
      </c>
    </row>
    <row r="20" spans="1:7" ht="51.75" customHeight="1">
      <c r="A20" s="9" t="s">
        <v>5</v>
      </c>
      <c r="B20" s="21" t="s">
        <v>4</v>
      </c>
      <c r="C20" s="20">
        <v>93976</v>
      </c>
      <c r="D20" s="20">
        <v>6175</v>
      </c>
      <c r="E20" s="20">
        <v>108317</v>
      </c>
      <c r="F20" s="20"/>
      <c r="G20" s="20">
        <f t="shared" si="0"/>
        <v>108317</v>
      </c>
    </row>
    <row r="21" spans="1:7" ht="50.25" customHeight="1">
      <c r="A21" s="9" t="s">
        <v>7</v>
      </c>
      <c r="B21" s="21" t="s">
        <v>11</v>
      </c>
      <c r="C21" s="20">
        <v>12199</v>
      </c>
      <c r="D21" s="20">
        <v>10</v>
      </c>
      <c r="E21" s="20">
        <v>12339</v>
      </c>
      <c r="F21" s="20"/>
      <c r="G21" s="20">
        <f t="shared" si="0"/>
        <v>12339</v>
      </c>
    </row>
    <row r="22" spans="1:7" ht="63" hidden="1">
      <c r="A22" s="9" t="s">
        <v>8</v>
      </c>
      <c r="B22" s="21" t="s">
        <v>6</v>
      </c>
      <c r="C22" s="20"/>
      <c r="D22" s="20"/>
      <c r="E22" s="20">
        <f>C22+D22</f>
        <v>0</v>
      </c>
      <c r="F22" s="20"/>
      <c r="G22" s="20">
        <f t="shared" si="0"/>
        <v>0</v>
      </c>
    </row>
    <row r="23" spans="1:7" ht="47.25">
      <c r="A23" s="9" t="s">
        <v>10</v>
      </c>
      <c r="B23" s="21" t="s">
        <v>9</v>
      </c>
      <c r="C23" s="20">
        <v>25760</v>
      </c>
      <c r="D23" s="20">
        <v>9394</v>
      </c>
      <c r="E23" s="20">
        <v>15875</v>
      </c>
      <c r="F23" s="20"/>
      <c r="G23" s="20">
        <f t="shared" si="0"/>
        <v>15875</v>
      </c>
    </row>
    <row r="24" spans="1:7" ht="22.5" customHeight="1">
      <c r="A24" s="28" t="s">
        <v>88</v>
      </c>
      <c r="B24" s="30"/>
      <c r="C24" s="22">
        <f>SUM(C25:C28)</f>
        <v>76383</v>
      </c>
      <c r="D24" s="22">
        <f>SUM(D25:D28)</f>
        <v>5516</v>
      </c>
      <c r="E24" s="22">
        <f>SUM(E25:E28)</f>
        <v>85555</v>
      </c>
      <c r="F24" s="22">
        <f>SUM(F25:F28)</f>
        <v>0</v>
      </c>
      <c r="G24" s="22">
        <f t="shared" si="0"/>
        <v>85555</v>
      </c>
    </row>
    <row r="25" spans="1:7" ht="48.75" customHeight="1">
      <c r="A25" s="9" t="s">
        <v>5</v>
      </c>
      <c r="B25" s="21" t="s">
        <v>4</v>
      </c>
      <c r="C25" s="20">
        <v>72383</v>
      </c>
      <c r="D25" s="20">
        <f>400+5006</f>
        <v>5406</v>
      </c>
      <c r="E25" s="20">
        <f>80135+300</f>
        <v>80435</v>
      </c>
      <c r="F25" s="20"/>
      <c r="G25" s="20">
        <f t="shared" si="0"/>
        <v>80435</v>
      </c>
    </row>
    <row r="26" spans="1:7" ht="63" hidden="1">
      <c r="A26" s="9" t="s">
        <v>7</v>
      </c>
      <c r="B26" s="21" t="s">
        <v>11</v>
      </c>
      <c r="C26" s="20"/>
      <c r="D26" s="20">
        <v>60</v>
      </c>
      <c r="E26" s="20"/>
      <c r="F26" s="20"/>
      <c r="G26" s="20">
        <f t="shared" si="0"/>
        <v>0</v>
      </c>
    </row>
    <row r="27" spans="1:7" ht="63" hidden="1">
      <c r="A27" s="9" t="s">
        <v>8</v>
      </c>
      <c r="B27" s="21" t="s">
        <v>6</v>
      </c>
      <c r="C27" s="20"/>
      <c r="D27" s="20"/>
      <c r="E27" s="20">
        <f>C27+D27</f>
        <v>0</v>
      </c>
      <c r="F27" s="20"/>
      <c r="G27" s="20">
        <f t="shared" si="0"/>
        <v>0</v>
      </c>
    </row>
    <row r="28" spans="1:7" ht="51" customHeight="1">
      <c r="A28" s="9" t="s">
        <v>10</v>
      </c>
      <c r="B28" s="21" t="s">
        <v>9</v>
      </c>
      <c r="C28" s="20">
        <v>4000</v>
      </c>
      <c r="D28" s="20">
        <v>50</v>
      </c>
      <c r="E28" s="20">
        <v>5120</v>
      </c>
      <c r="F28" s="20"/>
      <c r="G28" s="20">
        <f t="shared" si="0"/>
        <v>5120</v>
      </c>
    </row>
    <row r="29" spans="1:7" ht="19.5" customHeight="1">
      <c r="A29" s="28" t="s">
        <v>102</v>
      </c>
      <c r="B29" s="30"/>
      <c r="C29" s="22">
        <f>SUM(C30:C33)</f>
        <v>0</v>
      </c>
      <c r="D29" s="22">
        <f>SUM(D30:D33)</f>
        <v>300</v>
      </c>
      <c r="E29" s="22">
        <f>SUM(E30:E33)</f>
        <v>300</v>
      </c>
      <c r="F29" s="22">
        <f>SUM(F30:F33)</f>
        <v>0</v>
      </c>
      <c r="G29" s="22">
        <f t="shared" si="0"/>
        <v>300</v>
      </c>
    </row>
    <row r="30" spans="1:7" ht="51" customHeight="1" hidden="1">
      <c r="A30" s="9" t="s">
        <v>5</v>
      </c>
      <c r="B30" s="21" t="s">
        <v>4</v>
      </c>
      <c r="C30" s="20"/>
      <c r="D30" s="20"/>
      <c r="E30" s="20">
        <f>C30-D30</f>
        <v>0</v>
      </c>
      <c r="F30" s="20"/>
      <c r="G30" s="20">
        <f t="shared" si="0"/>
        <v>0</v>
      </c>
    </row>
    <row r="31" spans="1:7" ht="47.25" customHeight="1" hidden="1">
      <c r="A31" s="9" t="s">
        <v>7</v>
      </c>
      <c r="B31" s="21" t="s">
        <v>11</v>
      </c>
      <c r="C31" s="20"/>
      <c r="D31" s="20"/>
      <c r="E31" s="20">
        <f>C31-D31</f>
        <v>0</v>
      </c>
      <c r="F31" s="20"/>
      <c r="G31" s="20">
        <f t="shared" si="0"/>
        <v>0</v>
      </c>
    </row>
    <row r="32" spans="1:7" ht="2.25" customHeight="1" hidden="1">
      <c r="A32" s="9" t="s">
        <v>8</v>
      </c>
      <c r="B32" s="21" t="s">
        <v>6</v>
      </c>
      <c r="C32" s="20"/>
      <c r="D32" s="20"/>
      <c r="E32" s="20">
        <f>C32-D32</f>
        <v>0</v>
      </c>
      <c r="F32" s="20"/>
      <c r="G32" s="20">
        <f t="shared" si="0"/>
        <v>0</v>
      </c>
    </row>
    <row r="33" spans="1:7" ht="49.5" customHeight="1">
      <c r="A33" s="9" t="s">
        <v>10</v>
      </c>
      <c r="B33" s="21" t="s">
        <v>9</v>
      </c>
      <c r="C33" s="20"/>
      <c r="D33" s="20">
        <f>300</f>
        <v>300</v>
      </c>
      <c r="E33" s="20">
        <v>300</v>
      </c>
      <c r="F33" s="20"/>
      <c r="G33" s="20">
        <f t="shared" si="0"/>
        <v>300</v>
      </c>
    </row>
    <row r="34" spans="1:7" ht="20.25" customHeight="1">
      <c r="A34" s="28" t="s">
        <v>89</v>
      </c>
      <c r="B34" s="30"/>
      <c r="C34" s="22">
        <f>SUM(C35:C38)</f>
        <v>105469</v>
      </c>
      <c r="D34" s="22">
        <f>SUM(D35:D38)</f>
        <v>-5409</v>
      </c>
      <c r="E34" s="22">
        <f>SUM(E35:E38)</f>
        <v>105978</v>
      </c>
      <c r="F34" s="22">
        <f>SUM(F35:F38)</f>
        <v>0</v>
      </c>
      <c r="G34" s="22">
        <f t="shared" si="0"/>
        <v>105978</v>
      </c>
    </row>
    <row r="35" spans="1:7" ht="50.25" customHeight="1">
      <c r="A35" s="9" t="s">
        <v>5</v>
      </c>
      <c r="B35" s="21" t="s">
        <v>4</v>
      </c>
      <c r="C35" s="20">
        <v>19810</v>
      </c>
      <c r="D35" s="20">
        <f>78261+437</f>
        <v>78698</v>
      </c>
      <c r="E35" s="20">
        <f>528+103582</f>
        <v>104110</v>
      </c>
      <c r="F35" s="20"/>
      <c r="G35" s="20">
        <f t="shared" si="0"/>
        <v>104110</v>
      </c>
    </row>
    <row r="36" spans="1:7" ht="48" customHeight="1">
      <c r="A36" s="9" t="s">
        <v>7</v>
      </c>
      <c r="B36" s="21" t="s">
        <v>11</v>
      </c>
      <c r="C36" s="20">
        <v>3308</v>
      </c>
      <c r="D36" s="20">
        <v>-2833</v>
      </c>
      <c r="E36" s="20">
        <v>652</v>
      </c>
      <c r="F36" s="20"/>
      <c r="G36" s="20">
        <f t="shared" si="0"/>
        <v>652</v>
      </c>
    </row>
    <row r="37" spans="1:7" ht="63" hidden="1">
      <c r="A37" s="9" t="s">
        <v>8</v>
      </c>
      <c r="B37" s="21" t="s">
        <v>6</v>
      </c>
      <c r="C37" s="20"/>
      <c r="D37" s="20"/>
      <c r="E37" s="20">
        <f>C37+D37</f>
        <v>0</v>
      </c>
      <c r="F37" s="20"/>
      <c r="G37" s="20">
        <f t="shared" si="0"/>
        <v>0</v>
      </c>
    </row>
    <row r="38" spans="1:7" ht="47.25">
      <c r="A38" s="9" t="s">
        <v>10</v>
      </c>
      <c r="B38" s="21" t="s">
        <v>9</v>
      </c>
      <c r="C38" s="20">
        <v>82351</v>
      </c>
      <c r="D38" s="20">
        <f>-80837-437</f>
        <v>-81274</v>
      </c>
      <c r="E38" s="20">
        <v>1216</v>
      </c>
      <c r="F38" s="20"/>
      <c r="G38" s="20">
        <f t="shared" si="0"/>
        <v>1216</v>
      </c>
    </row>
    <row r="39" spans="1:7" ht="24" customHeight="1">
      <c r="A39" s="28" t="s">
        <v>90</v>
      </c>
      <c r="B39" s="30"/>
      <c r="C39" s="22">
        <f>SUM(C40:C43)</f>
        <v>2500</v>
      </c>
      <c r="D39" s="22">
        <f>SUM(D40:D43)</f>
        <v>0</v>
      </c>
      <c r="E39" s="22">
        <f>SUM(E40:E43)</f>
        <v>3500</v>
      </c>
      <c r="F39" s="22">
        <f>SUM(F40:F43)</f>
        <v>0</v>
      </c>
      <c r="G39" s="22">
        <f t="shared" si="0"/>
        <v>3500</v>
      </c>
    </row>
    <row r="40" spans="1:7" ht="51" customHeight="1">
      <c r="A40" s="9" t="s">
        <v>5</v>
      </c>
      <c r="B40" s="21" t="s">
        <v>4</v>
      </c>
      <c r="C40" s="20">
        <v>2500</v>
      </c>
      <c r="D40" s="20"/>
      <c r="E40" s="20">
        <v>3500</v>
      </c>
      <c r="F40" s="20"/>
      <c r="G40" s="20">
        <f t="shared" si="0"/>
        <v>3500</v>
      </c>
    </row>
    <row r="41" spans="1:7" ht="63" hidden="1">
      <c r="A41" s="9" t="s">
        <v>7</v>
      </c>
      <c r="B41" s="21" t="s">
        <v>11</v>
      </c>
      <c r="C41" s="20"/>
      <c r="D41" s="20"/>
      <c r="E41" s="20">
        <f>C41+D41</f>
        <v>0</v>
      </c>
      <c r="F41" s="20"/>
      <c r="G41" s="20">
        <f t="shared" si="0"/>
        <v>0</v>
      </c>
    </row>
    <row r="42" spans="1:7" ht="63" hidden="1">
      <c r="A42" s="9" t="s">
        <v>8</v>
      </c>
      <c r="B42" s="21" t="s">
        <v>6</v>
      </c>
      <c r="C42" s="20"/>
      <c r="D42" s="20"/>
      <c r="E42" s="20">
        <f>C42+D42</f>
        <v>0</v>
      </c>
      <c r="F42" s="20"/>
      <c r="G42" s="20">
        <f t="shared" si="0"/>
        <v>0</v>
      </c>
    </row>
    <row r="43" spans="1:7" ht="47.25" hidden="1">
      <c r="A43" s="9" t="s">
        <v>10</v>
      </c>
      <c r="B43" s="21" t="s">
        <v>9</v>
      </c>
      <c r="C43" s="20"/>
      <c r="D43" s="20"/>
      <c r="E43" s="20">
        <f>C43+D43</f>
        <v>0</v>
      </c>
      <c r="F43" s="20"/>
      <c r="G43" s="20">
        <f t="shared" si="0"/>
        <v>0</v>
      </c>
    </row>
    <row r="44" spans="1:7" ht="22.5" customHeight="1">
      <c r="A44" s="28" t="s">
        <v>91</v>
      </c>
      <c r="B44" s="30"/>
      <c r="C44" s="22">
        <f>SUM(C45:C48)</f>
        <v>1700</v>
      </c>
      <c r="D44" s="22">
        <f>SUM(D45:D48)</f>
        <v>0</v>
      </c>
      <c r="E44" s="22">
        <f>SUM(E45:E48)</f>
        <v>3000</v>
      </c>
      <c r="F44" s="22">
        <f>SUM(F45:F48)</f>
        <v>0</v>
      </c>
      <c r="G44" s="22">
        <f t="shared" si="0"/>
        <v>3000</v>
      </c>
    </row>
    <row r="45" spans="1:7" ht="50.25" customHeight="1">
      <c r="A45" s="9" t="s">
        <v>5</v>
      </c>
      <c r="B45" s="21" t="s">
        <v>4</v>
      </c>
      <c r="C45" s="20"/>
      <c r="D45" s="20">
        <v>36</v>
      </c>
      <c r="E45" s="20">
        <v>400</v>
      </c>
      <c r="F45" s="20"/>
      <c r="G45" s="20">
        <f t="shared" si="0"/>
        <v>400</v>
      </c>
    </row>
    <row r="46" spans="1:7" ht="63" hidden="1">
      <c r="A46" s="9" t="s">
        <v>7</v>
      </c>
      <c r="B46" s="21" t="s">
        <v>11</v>
      </c>
      <c r="C46" s="20"/>
      <c r="D46" s="20"/>
      <c r="E46" s="20">
        <f>C46+D46</f>
        <v>0</v>
      </c>
      <c r="F46" s="20"/>
      <c r="G46" s="20">
        <f t="shared" si="0"/>
        <v>0</v>
      </c>
    </row>
    <row r="47" spans="1:7" ht="63" hidden="1">
      <c r="A47" s="9" t="s">
        <v>8</v>
      </c>
      <c r="B47" s="21" t="s">
        <v>6</v>
      </c>
      <c r="C47" s="20">
        <v>1500</v>
      </c>
      <c r="D47" s="20">
        <v>-1500</v>
      </c>
      <c r="E47" s="20">
        <f>C47+D47</f>
        <v>0</v>
      </c>
      <c r="F47" s="20"/>
      <c r="G47" s="20">
        <f t="shared" si="0"/>
        <v>0</v>
      </c>
    </row>
    <row r="48" spans="1:7" ht="53.25" customHeight="1">
      <c r="A48" s="9" t="s">
        <v>10</v>
      </c>
      <c r="B48" s="21" t="s">
        <v>9</v>
      </c>
      <c r="C48" s="20">
        <v>200</v>
      </c>
      <c r="D48" s="20">
        <v>1464</v>
      </c>
      <c r="E48" s="20">
        <v>2600</v>
      </c>
      <c r="F48" s="20"/>
      <c r="G48" s="20">
        <f t="shared" si="0"/>
        <v>2600</v>
      </c>
    </row>
    <row r="49" spans="1:7" ht="27" customHeight="1">
      <c r="A49" s="28" t="s">
        <v>92</v>
      </c>
      <c r="B49" s="30"/>
      <c r="C49" s="22">
        <f>SUM(C50:C53)</f>
        <v>1770</v>
      </c>
      <c r="D49" s="22">
        <f>SUM(D50:D53)</f>
        <v>0</v>
      </c>
      <c r="E49" s="22">
        <f>SUM(E50:E53)</f>
        <v>2400</v>
      </c>
      <c r="F49" s="22">
        <f>SUM(F50:F53)</f>
        <v>0</v>
      </c>
      <c r="G49" s="22">
        <f t="shared" si="0"/>
        <v>2400</v>
      </c>
    </row>
    <row r="50" spans="1:7" ht="50.25" customHeight="1">
      <c r="A50" s="9" t="s">
        <v>5</v>
      </c>
      <c r="B50" s="21" t="s">
        <v>4</v>
      </c>
      <c r="C50" s="20"/>
      <c r="D50" s="20"/>
      <c r="E50" s="20">
        <v>2400</v>
      </c>
      <c r="F50" s="20"/>
      <c r="G50" s="20">
        <f t="shared" si="0"/>
        <v>2400</v>
      </c>
    </row>
    <row r="51" spans="1:7" ht="63" hidden="1">
      <c r="A51" s="9" t="s">
        <v>7</v>
      </c>
      <c r="B51" s="21" t="s">
        <v>11</v>
      </c>
      <c r="C51" s="20"/>
      <c r="D51" s="20"/>
      <c r="E51" s="20">
        <f>C51+D51</f>
        <v>0</v>
      </c>
      <c r="F51" s="20"/>
      <c r="G51" s="20">
        <f t="shared" si="0"/>
        <v>0</v>
      </c>
    </row>
    <row r="52" spans="1:7" ht="63" hidden="1">
      <c r="A52" s="9" t="s">
        <v>8</v>
      </c>
      <c r="B52" s="21" t="s">
        <v>6</v>
      </c>
      <c r="C52" s="20"/>
      <c r="D52" s="20"/>
      <c r="E52" s="20">
        <f>C52+D52</f>
        <v>0</v>
      </c>
      <c r="F52" s="20"/>
      <c r="G52" s="20">
        <f t="shared" si="0"/>
        <v>0</v>
      </c>
    </row>
    <row r="53" spans="1:7" ht="47.25" hidden="1">
      <c r="A53" s="9" t="s">
        <v>10</v>
      </c>
      <c r="B53" s="21" t="s">
        <v>9</v>
      </c>
      <c r="C53" s="20">
        <v>1770</v>
      </c>
      <c r="D53" s="20"/>
      <c r="E53" s="20"/>
      <c r="F53" s="20"/>
      <c r="G53" s="20">
        <f t="shared" si="0"/>
        <v>0</v>
      </c>
    </row>
    <row r="54" spans="1:7" ht="39" customHeight="1">
      <c r="A54" s="28" t="s">
        <v>93</v>
      </c>
      <c r="B54" s="30"/>
      <c r="C54" s="22">
        <f>SUM(C55:C58)</f>
        <v>13</v>
      </c>
      <c r="D54" s="22">
        <f>SUM(D55:D58)</f>
        <v>0</v>
      </c>
      <c r="E54" s="22">
        <f>SUM(E55:E58)</f>
        <v>20</v>
      </c>
      <c r="F54" s="22">
        <f>SUM(F55:F58)</f>
        <v>0</v>
      </c>
      <c r="G54" s="22">
        <f t="shared" si="0"/>
        <v>20</v>
      </c>
    </row>
    <row r="55" spans="1:7" ht="57.75" customHeight="1">
      <c r="A55" s="9" t="s">
        <v>5</v>
      </c>
      <c r="B55" s="21" t="s">
        <v>4</v>
      </c>
      <c r="C55" s="20">
        <v>12</v>
      </c>
      <c r="D55" s="20"/>
      <c r="E55" s="20">
        <v>20</v>
      </c>
      <c r="F55" s="20"/>
      <c r="G55" s="20">
        <f t="shared" si="0"/>
        <v>20</v>
      </c>
    </row>
    <row r="56" spans="1:7" ht="50.25" customHeight="1" hidden="1">
      <c r="A56" s="9" t="s">
        <v>7</v>
      </c>
      <c r="B56" s="21" t="s">
        <v>11</v>
      </c>
      <c r="C56" s="20">
        <v>1</v>
      </c>
      <c r="D56" s="20"/>
      <c r="E56" s="20"/>
      <c r="F56" s="20"/>
      <c r="G56" s="20">
        <f t="shared" si="0"/>
        <v>0</v>
      </c>
    </row>
    <row r="57" spans="1:7" ht="63" hidden="1">
      <c r="A57" s="9" t="s">
        <v>8</v>
      </c>
      <c r="B57" s="21" t="s">
        <v>6</v>
      </c>
      <c r="C57" s="20"/>
      <c r="D57" s="20"/>
      <c r="E57" s="20">
        <f>C57+D57</f>
        <v>0</v>
      </c>
      <c r="F57" s="20"/>
      <c r="G57" s="20">
        <f t="shared" si="0"/>
        <v>0</v>
      </c>
    </row>
    <row r="58" spans="1:7" ht="47.25" hidden="1">
      <c r="A58" s="9" t="s">
        <v>10</v>
      </c>
      <c r="B58" s="21" t="s">
        <v>9</v>
      </c>
      <c r="C58" s="20"/>
      <c r="D58" s="20"/>
      <c r="E58" s="20">
        <f>C58+D58</f>
        <v>0</v>
      </c>
      <c r="F58" s="20"/>
      <c r="G58" s="20">
        <f t="shared" si="0"/>
        <v>0</v>
      </c>
    </row>
    <row r="59" spans="1:7" ht="19.5" customHeight="1">
      <c r="A59" s="28" t="s">
        <v>116</v>
      </c>
      <c r="B59" s="30"/>
      <c r="C59" s="22">
        <f>SUM(C61:C64)</f>
        <v>300</v>
      </c>
      <c r="D59" s="22">
        <f>SUM(D61:D64)</f>
        <v>0</v>
      </c>
      <c r="E59" s="22">
        <f>SUM(E60:E64)</f>
        <v>500</v>
      </c>
      <c r="F59" s="22">
        <f>SUM(F61:F64)</f>
        <v>0</v>
      </c>
      <c r="G59" s="22">
        <f t="shared" si="0"/>
        <v>500</v>
      </c>
    </row>
    <row r="60" spans="1:7" ht="63">
      <c r="A60" s="17" t="s">
        <v>105</v>
      </c>
      <c r="B60" s="3" t="s">
        <v>106</v>
      </c>
      <c r="C60" s="22"/>
      <c r="D60" s="22"/>
      <c r="E60" s="20">
        <v>40</v>
      </c>
      <c r="F60" s="22"/>
      <c r="G60" s="20">
        <f t="shared" si="0"/>
        <v>40</v>
      </c>
    </row>
    <row r="61" spans="1:7" ht="52.5" customHeight="1">
      <c r="A61" s="9" t="s">
        <v>5</v>
      </c>
      <c r="B61" s="21" t="s">
        <v>4</v>
      </c>
      <c r="C61" s="20">
        <v>300</v>
      </c>
      <c r="D61" s="20">
        <v>-130</v>
      </c>
      <c r="E61" s="20">
        <v>350</v>
      </c>
      <c r="F61" s="20"/>
      <c r="G61" s="20">
        <f t="shared" si="0"/>
        <v>350</v>
      </c>
    </row>
    <row r="62" spans="1:7" ht="63" hidden="1">
      <c r="A62" s="9" t="s">
        <v>7</v>
      </c>
      <c r="B62" s="21" t="s">
        <v>11</v>
      </c>
      <c r="C62" s="20"/>
      <c r="D62" s="20"/>
      <c r="E62" s="20">
        <f>C62+D62</f>
        <v>0</v>
      </c>
      <c r="F62" s="20"/>
      <c r="G62" s="20">
        <f t="shared" si="0"/>
        <v>0</v>
      </c>
    </row>
    <row r="63" spans="1:7" ht="63" hidden="1">
      <c r="A63" s="9" t="s">
        <v>8</v>
      </c>
      <c r="B63" s="21" t="s">
        <v>6</v>
      </c>
      <c r="C63" s="20"/>
      <c r="D63" s="20"/>
      <c r="E63" s="20">
        <f>C63+D63</f>
        <v>0</v>
      </c>
      <c r="F63" s="20"/>
      <c r="G63" s="20">
        <f t="shared" si="0"/>
        <v>0</v>
      </c>
    </row>
    <row r="64" spans="1:7" ht="47.25">
      <c r="A64" s="9" t="s">
        <v>10</v>
      </c>
      <c r="B64" s="21" t="s">
        <v>9</v>
      </c>
      <c r="C64" s="20"/>
      <c r="D64" s="20">
        <v>130</v>
      </c>
      <c r="E64" s="20">
        <v>110</v>
      </c>
      <c r="F64" s="20"/>
      <c r="G64" s="20">
        <f t="shared" si="0"/>
        <v>110</v>
      </c>
    </row>
    <row r="65" spans="1:7" ht="19.5" customHeight="1">
      <c r="A65" s="28" t="s">
        <v>109</v>
      </c>
      <c r="B65" s="30"/>
      <c r="C65" s="22">
        <f>SUM(C66:C69)</f>
        <v>2200</v>
      </c>
      <c r="D65" s="22">
        <f>SUM(D66:D69)</f>
        <v>0</v>
      </c>
      <c r="E65" s="22">
        <f>SUM(E66:E69)</f>
        <v>1288</v>
      </c>
      <c r="F65" s="22">
        <f>SUM(F66:F69)</f>
        <v>0</v>
      </c>
      <c r="G65" s="22">
        <f t="shared" si="0"/>
        <v>1288</v>
      </c>
    </row>
    <row r="66" spans="1:7" ht="50.25" customHeight="1">
      <c r="A66" s="9" t="s">
        <v>5</v>
      </c>
      <c r="B66" s="21" t="s">
        <v>4</v>
      </c>
      <c r="C66" s="20">
        <v>1200</v>
      </c>
      <c r="D66" s="20"/>
      <c r="E66" s="20">
        <v>773</v>
      </c>
      <c r="F66" s="20"/>
      <c r="G66" s="20">
        <f t="shared" si="0"/>
        <v>773</v>
      </c>
    </row>
    <row r="67" spans="1:7" ht="63" hidden="1">
      <c r="A67" s="9" t="s">
        <v>7</v>
      </c>
      <c r="B67" s="21" t="s">
        <v>11</v>
      </c>
      <c r="C67" s="20"/>
      <c r="D67" s="20"/>
      <c r="E67" s="20">
        <f>C67+D67</f>
        <v>0</v>
      </c>
      <c r="F67" s="20"/>
      <c r="G67" s="20">
        <f t="shared" si="0"/>
        <v>0</v>
      </c>
    </row>
    <row r="68" spans="1:7" ht="63" hidden="1">
      <c r="A68" s="9" t="s">
        <v>8</v>
      </c>
      <c r="B68" s="21" t="s">
        <v>6</v>
      </c>
      <c r="C68" s="20"/>
      <c r="D68" s="20"/>
      <c r="E68" s="20">
        <f>C68+D68</f>
        <v>0</v>
      </c>
      <c r="F68" s="20"/>
      <c r="G68" s="20">
        <f t="shared" si="0"/>
        <v>0</v>
      </c>
    </row>
    <row r="69" spans="1:7" ht="47.25">
      <c r="A69" s="9" t="s">
        <v>10</v>
      </c>
      <c r="B69" s="21" t="s">
        <v>9</v>
      </c>
      <c r="C69" s="20">
        <v>1000</v>
      </c>
      <c r="D69" s="20"/>
      <c r="E69" s="20">
        <v>515</v>
      </c>
      <c r="F69" s="20"/>
      <c r="G69" s="20">
        <f t="shared" si="0"/>
        <v>515</v>
      </c>
    </row>
    <row r="70" spans="1:7" ht="15.75" hidden="1">
      <c r="A70" s="28" t="s">
        <v>94</v>
      </c>
      <c r="B70" s="30"/>
      <c r="C70" s="22">
        <f>SUM(C71:C74)</f>
        <v>150</v>
      </c>
      <c r="D70" s="22">
        <f>SUM(D71:D74)</f>
        <v>0</v>
      </c>
      <c r="E70" s="22">
        <f>SUM(E71:E74)</f>
        <v>0</v>
      </c>
      <c r="F70" s="22">
        <f>SUM(F71:F74)</f>
        <v>0</v>
      </c>
      <c r="G70" s="22">
        <f t="shared" si="0"/>
        <v>0</v>
      </c>
    </row>
    <row r="71" spans="1:7" ht="47.25" hidden="1">
      <c r="A71" s="9" t="s">
        <v>5</v>
      </c>
      <c r="B71" s="21" t="s">
        <v>4</v>
      </c>
      <c r="C71" s="20"/>
      <c r="D71" s="20"/>
      <c r="E71" s="20">
        <f>C71+D71</f>
        <v>0</v>
      </c>
      <c r="F71" s="20"/>
      <c r="G71" s="20">
        <f t="shared" si="0"/>
        <v>0</v>
      </c>
    </row>
    <row r="72" spans="1:7" ht="63" hidden="1">
      <c r="A72" s="9" t="s">
        <v>7</v>
      </c>
      <c r="B72" s="21" t="s">
        <v>11</v>
      </c>
      <c r="C72" s="20"/>
      <c r="D72" s="20"/>
      <c r="E72" s="20">
        <f>C72+D72</f>
        <v>0</v>
      </c>
      <c r="F72" s="20"/>
      <c r="G72" s="20">
        <f t="shared" si="0"/>
        <v>0</v>
      </c>
    </row>
    <row r="73" spans="1:7" ht="63" hidden="1">
      <c r="A73" s="9" t="s">
        <v>8</v>
      </c>
      <c r="B73" s="21" t="s">
        <v>6</v>
      </c>
      <c r="C73" s="20"/>
      <c r="D73" s="20"/>
      <c r="E73" s="20">
        <f>C73+D73</f>
        <v>0</v>
      </c>
      <c r="F73" s="20"/>
      <c r="G73" s="20">
        <f t="shared" si="0"/>
        <v>0</v>
      </c>
    </row>
    <row r="74" spans="1:7" ht="47.25" hidden="1">
      <c r="A74" s="9" t="s">
        <v>10</v>
      </c>
      <c r="B74" s="21" t="s">
        <v>9</v>
      </c>
      <c r="C74" s="20">
        <v>150</v>
      </c>
      <c r="D74" s="20"/>
      <c r="E74" s="20"/>
      <c r="F74" s="20"/>
      <c r="G74" s="20">
        <f aca="true" t="shared" si="1" ref="G74:G83">E74+F74</f>
        <v>0</v>
      </c>
    </row>
    <row r="75" spans="1:7" ht="50.25" customHeight="1">
      <c r="A75" s="28" t="s">
        <v>115</v>
      </c>
      <c r="B75" s="29"/>
      <c r="C75" s="20"/>
      <c r="D75" s="22">
        <f>SUM(D76:D78)</f>
        <v>-400</v>
      </c>
      <c r="E75" s="22">
        <f>E76</f>
        <v>100</v>
      </c>
      <c r="F75" s="22">
        <f>F76</f>
        <v>300</v>
      </c>
      <c r="G75" s="22">
        <f t="shared" si="1"/>
        <v>400</v>
      </c>
    </row>
    <row r="76" spans="1:7" ht="48.75" customHeight="1">
      <c r="A76" s="9" t="s">
        <v>5</v>
      </c>
      <c r="B76" s="21" t="s">
        <v>4</v>
      </c>
      <c r="C76" s="20"/>
      <c r="D76" s="20">
        <v>700</v>
      </c>
      <c r="E76" s="20">
        <v>100</v>
      </c>
      <c r="F76" s="20">
        <v>300</v>
      </c>
      <c r="G76" s="20">
        <f t="shared" si="1"/>
        <v>400</v>
      </c>
    </row>
    <row r="77" spans="1:7" ht="15.75">
      <c r="A77" s="28" t="s">
        <v>95</v>
      </c>
      <c r="B77" s="30"/>
      <c r="C77" s="22">
        <f>SUM(C78:C81)</f>
        <v>184062</v>
      </c>
      <c r="D77" s="22">
        <f>SUM(D78:D81)</f>
        <v>0</v>
      </c>
      <c r="E77" s="22">
        <f>SUM(E78:E81)</f>
        <v>0</v>
      </c>
      <c r="F77" s="22">
        <f>SUM(F78:F81)</f>
        <v>10000</v>
      </c>
      <c r="G77" s="22">
        <f t="shared" si="1"/>
        <v>10000</v>
      </c>
    </row>
    <row r="78" spans="1:7" ht="47.25">
      <c r="A78" s="9" t="s">
        <v>5</v>
      </c>
      <c r="B78" s="21" t="s">
        <v>4</v>
      </c>
      <c r="C78" s="20">
        <v>45073</v>
      </c>
      <c r="D78" s="20">
        <v>-1100</v>
      </c>
      <c r="E78" s="20"/>
      <c r="F78" s="20">
        <v>10000</v>
      </c>
      <c r="G78" s="20">
        <f t="shared" si="1"/>
        <v>10000</v>
      </c>
    </row>
    <row r="79" spans="1:7" ht="63" hidden="1">
      <c r="A79" s="9" t="s">
        <v>7</v>
      </c>
      <c r="B79" s="21" t="s">
        <v>11</v>
      </c>
      <c r="C79" s="20">
        <v>133888</v>
      </c>
      <c r="D79" s="20">
        <v>-6000</v>
      </c>
      <c r="E79" s="20"/>
      <c r="F79" s="20"/>
      <c r="G79" s="20">
        <f t="shared" si="1"/>
        <v>0</v>
      </c>
    </row>
    <row r="80" spans="1:7" ht="63" hidden="1">
      <c r="A80" s="9" t="s">
        <v>8</v>
      </c>
      <c r="B80" s="21" t="s">
        <v>6</v>
      </c>
      <c r="C80" s="20"/>
      <c r="D80" s="20"/>
      <c r="E80" s="20">
        <f>C80+D80</f>
        <v>0</v>
      </c>
      <c r="F80" s="20"/>
      <c r="G80" s="20">
        <f t="shared" si="1"/>
        <v>0</v>
      </c>
    </row>
    <row r="81" spans="1:7" ht="47.25" hidden="1">
      <c r="A81" s="9" t="s">
        <v>10</v>
      </c>
      <c r="B81" s="21" t="s">
        <v>9</v>
      </c>
      <c r="C81" s="20">
        <v>5101</v>
      </c>
      <c r="D81" s="20">
        <v>7100</v>
      </c>
      <c r="E81" s="20"/>
      <c r="F81" s="20"/>
      <c r="G81" s="20">
        <f t="shared" si="1"/>
        <v>0</v>
      </c>
    </row>
    <row r="82" spans="1:7" ht="33" customHeight="1">
      <c r="A82" s="28" t="s">
        <v>111</v>
      </c>
      <c r="B82" s="29"/>
      <c r="C82" s="20"/>
      <c r="D82" s="22">
        <f>SUM(D83:D86)</f>
        <v>700</v>
      </c>
      <c r="E82" s="22">
        <f>SUM(E83:E86)</f>
        <v>700</v>
      </c>
      <c r="F82" s="22">
        <f>SUM(F83:F86)</f>
        <v>0</v>
      </c>
      <c r="G82" s="22">
        <f t="shared" si="1"/>
        <v>700</v>
      </c>
    </row>
    <row r="83" spans="1:7" ht="51" customHeight="1">
      <c r="A83" s="9" t="s">
        <v>5</v>
      </c>
      <c r="B83" s="21" t="s">
        <v>4</v>
      </c>
      <c r="C83" s="20"/>
      <c r="D83" s="20">
        <v>700</v>
      </c>
      <c r="E83" s="20">
        <v>700</v>
      </c>
      <c r="F83" s="20"/>
      <c r="G83" s="20">
        <f t="shared" si="1"/>
        <v>700</v>
      </c>
    </row>
    <row r="84" spans="1:7" ht="49.5" customHeight="1" hidden="1">
      <c r="A84" s="9" t="s">
        <v>7</v>
      </c>
      <c r="B84" s="21" t="s">
        <v>11</v>
      </c>
      <c r="C84" s="20"/>
      <c r="D84" s="20"/>
      <c r="E84" s="20">
        <f>C84-D84</f>
        <v>0</v>
      </c>
      <c r="F84" s="20"/>
      <c r="G84" s="20">
        <f>E84-F84</f>
        <v>0</v>
      </c>
    </row>
    <row r="85" spans="1:7" ht="51.75" customHeight="1" hidden="1">
      <c r="A85" s="9" t="s">
        <v>8</v>
      </c>
      <c r="B85" s="21" t="s">
        <v>6</v>
      </c>
      <c r="C85" s="20"/>
      <c r="D85" s="20"/>
      <c r="E85" s="20">
        <f>C85-D85</f>
        <v>0</v>
      </c>
      <c r="F85" s="20"/>
      <c r="G85" s="20">
        <f>E85-F85</f>
        <v>0</v>
      </c>
    </row>
    <row r="86" spans="1:7" ht="48" customHeight="1" hidden="1">
      <c r="A86" s="9" t="s">
        <v>10</v>
      </c>
      <c r="B86" s="21" t="s">
        <v>9</v>
      </c>
      <c r="C86" s="20"/>
      <c r="D86" s="20"/>
      <c r="E86" s="20">
        <f>C86-D86</f>
        <v>0</v>
      </c>
      <c r="F86" s="20"/>
      <c r="G86" s="20">
        <f>E86-F86</f>
        <v>0</v>
      </c>
    </row>
    <row r="87" spans="1:7" s="8" customFormat="1" ht="19.5" customHeight="1">
      <c r="A87" s="32" t="s">
        <v>0</v>
      </c>
      <c r="B87" s="32"/>
      <c r="C87" s="19">
        <f>C9+C14+C19+C24+C34+C39+C44+C49+C54+C59+C65+C70+C77+C29+C82</f>
        <v>754976</v>
      </c>
      <c r="D87" s="19">
        <f>D9+D14+D19+D24+D34+D39+D44+D49+D54+D59+D65+D70+D77+D29+D82</f>
        <v>58744</v>
      </c>
      <c r="E87" s="24">
        <f>E9+E14+E19+E24+E34+E39+E44+E49+E54+E59+E65+E70+E75+E77+E82+E29</f>
        <v>645649</v>
      </c>
      <c r="F87" s="24">
        <f>F9+F14+F19+F24+F34+F39+F44+F49+F54+F59+F65+F70+F75+F77+F82+F29</f>
        <v>10300</v>
      </c>
      <c r="G87" s="24">
        <f>G9+G14+G19+G24+G34+G39+G44+G49+G54+G59+G65+G70+G75+G77+G82+G29</f>
        <v>655949</v>
      </c>
    </row>
    <row r="88" spans="3:6" ht="15.75">
      <c r="C88" s="24">
        <v>754976</v>
      </c>
      <c r="D88" s="4" t="s">
        <v>49</v>
      </c>
      <c r="F88" s="4" t="s">
        <v>49</v>
      </c>
    </row>
    <row r="90" spans="2:7" ht="15.75" hidden="1">
      <c r="B90" s="4" t="s">
        <v>103</v>
      </c>
      <c r="C90" s="4" t="s">
        <v>96</v>
      </c>
      <c r="D90" s="4">
        <v>1400</v>
      </c>
      <c r="E90" s="4">
        <v>85255</v>
      </c>
      <c r="F90" s="4">
        <v>1400</v>
      </c>
      <c r="G90" s="4">
        <v>85255</v>
      </c>
    </row>
    <row r="91" spans="2:7" ht="15.75" hidden="1">
      <c r="B91" s="4" t="s">
        <v>104</v>
      </c>
      <c r="C91" s="4" t="s">
        <v>97</v>
      </c>
      <c r="D91" s="4">
        <v>52228</v>
      </c>
      <c r="E91" s="4">
        <f>8048-300</f>
        <v>7748</v>
      </c>
      <c r="F91" s="4">
        <v>52228</v>
      </c>
      <c r="G91" s="4">
        <f>8048-300</f>
        <v>7748</v>
      </c>
    </row>
    <row r="92" spans="2:7" ht="15.75" hidden="1">
      <c r="B92" s="4" t="s">
        <v>107</v>
      </c>
      <c r="C92" s="4" t="s">
        <v>98</v>
      </c>
      <c r="D92" s="4">
        <v>0</v>
      </c>
      <c r="E92" s="4">
        <f>2600-712</f>
        <v>1888</v>
      </c>
      <c r="F92" s="4">
        <v>0</v>
      </c>
      <c r="G92" s="4">
        <f>2600-712</f>
        <v>1888</v>
      </c>
    </row>
    <row r="93" spans="2:7" ht="15.75" hidden="1">
      <c r="B93" s="4" t="s">
        <v>108</v>
      </c>
      <c r="E93" s="4">
        <f>550758</f>
        <v>550758</v>
      </c>
      <c r="G93" s="4">
        <f>550758</f>
        <v>550758</v>
      </c>
    </row>
    <row r="94" spans="3:6" ht="15.75" hidden="1">
      <c r="C94" s="4" t="s">
        <v>99</v>
      </c>
      <c r="D94" s="4">
        <v>5116</v>
      </c>
      <c r="F94" s="4">
        <v>5116</v>
      </c>
    </row>
    <row r="95" spans="4:7" ht="15.75" hidden="1">
      <c r="D95" s="4">
        <f>SUM(D90:D94)</f>
        <v>58744</v>
      </c>
      <c r="E95" s="4">
        <f>SUM(E90:E94)</f>
        <v>645649</v>
      </c>
      <c r="F95" s="4">
        <f>SUM(F90:F94)</f>
        <v>58744</v>
      </c>
      <c r="G95" s="4">
        <f>SUM(G90:G94)</f>
        <v>645649</v>
      </c>
    </row>
    <row r="96" spans="5:6" ht="15.75">
      <c r="E96" s="4" t="s">
        <v>99</v>
      </c>
      <c r="F96" s="4">
        <v>10000</v>
      </c>
    </row>
    <row r="97" spans="5:6" ht="15.75">
      <c r="E97" s="4" t="s">
        <v>113</v>
      </c>
      <c r="F97" s="4">
        <v>300</v>
      </c>
    </row>
  </sheetData>
  <mergeCells count="21">
    <mergeCell ref="A87:B87"/>
    <mergeCell ref="A9:B9"/>
    <mergeCell ref="A14:B14"/>
    <mergeCell ref="A19:B19"/>
    <mergeCell ref="A24:B24"/>
    <mergeCell ref="A49:B49"/>
    <mergeCell ref="A77:B77"/>
    <mergeCell ref="A39:B39"/>
    <mergeCell ref="A44:B44"/>
    <mergeCell ref="A34:B34"/>
    <mergeCell ref="A1:G1"/>
    <mergeCell ref="A2:G2"/>
    <mergeCell ref="A3:G3"/>
    <mergeCell ref="A6:G6"/>
    <mergeCell ref="A82:B82"/>
    <mergeCell ref="A29:B29"/>
    <mergeCell ref="A54:B54"/>
    <mergeCell ref="A59:B59"/>
    <mergeCell ref="A65:B65"/>
    <mergeCell ref="A70:B70"/>
    <mergeCell ref="A75:B75"/>
  </mergeCells>
  <printOptions horizontalCentered="1"/>
  <pageMargins left="0.61" right="0.1968503937007874" top="0.6" bottom="0.35" header="0.31496062992125984" footer="0.26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 </cp:lastModifiedBy>
  <cp:lastPrinted>2008-01-30T06:29:46Z</cp:lastPrinted>
  <dcterms:created xsi:type="dcterms:W3CDTF">2004-11-16T05:58:34Z</dcterms:created>
  <dcterms:modified xsi:type="dcterms:W3CDTF">2008-02-07T11:54:09Z</dcterms:modified>
  <cp:category/>
  <cp:version/>
  <cp:contentType/>
  <cp:contentStatus/>
</cp:coreProperties>
</file>