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'Лист1'!$A$1:$P$343</definedName>
  </definedNames>
  <calcPr fullCalcOnLoad="1"/>
</workbook>
</file>

<file path=xl/sharedStrings.xml><?xml version="1.0" encoding="utf-8"?>
<sst xmlns="http://schemas.openxmlformats.org/spreadsheetml/2006/main" count="441" uniqueCount="138">
  <si>
    <t xml:space="preserve"> фонда софинансирования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</si>
  <si>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</si>
  <si>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</si>
  <si>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</si>
  <si>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</si>
  <si>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</si>
  <si>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</si>
  <si>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</si>
  <si>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</si>
  <si>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</si>
  <si>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</si>
  <si>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</si>
  <si>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</si>
  <si>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</si>
  <si>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</si>
  <si>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</si>
  <si>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</si>
  <si>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</si>
  <si>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</si>
  <si>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</si>
  <si>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>городской округ г. Ярославль</t>
  </si>
  <si>
    <t>городской округ г. Рыбинск</t>
  </si>
  <si>
    <t>городской округ г. Переславль-Залесский</t>
  </si>
  <si>
    <t>городское поселение Песочное</t>
  </si>
  <si>
    <t>Арефинское сельское поселение</t>
  </si>
  <si>
    <t>Волжское сельское поселение</t>
  </si>
  <si>
    <t>Октябрьское сельское поселение</t>
  </si>
  <si>
    <t>Каменниковское сельское поселение</t>
  </si>
  <si>
    <t>Назаровское сельское поселение</t>
  </si>
  <si>
    <t>Покровское сельское поселение</t>
  </si>
  <si>
    <t>Огарковское сельское поселение</t>
  </si>
  <si>
    <t>Глебовское сельское поселение</t>
  </si>
  <si>
    <t>Тихменевское сельское поселение</t>
  </si>
  <si>
    <t>Судоверфское сельское поселение</t>
  </si>
  <si>
    <t>городское поселение Ростов</t>
  </si>
  <si>
    <t>Петровское сельское поселение</t>
  </si>
  <si>
    <t>Сельское поселение Поречье-Рыбное</t>
  </si>
  <si>
    <t>Сельское поселение Семибратово</t>
  </si>
  <si>
    <t>городское поселение Углич</t>
  </si>
  <si>
    <t>Головинское сельское поселение</t>
  </si>
  <si>
    <t>Ильинское сельское поселение</t>
  </si>
  <si>
    <t>Отрадновское сельское поселение</t>
  </si>
  <si>
    <t>Слободское сельское поселение</t>
  </si>
  <si>
    <t>Улейминовское сельское поселение</t>
  </si>
  <si>
    <t>городское поселение Тутаев</t>
  </si>
  <si>
    <t>Сельское поселение Константиновский</t>
  </si>
  <si>
    <t>Артемьевское сельское поселение</t>
  </si>
  <si>
    <t>Чебаковское сельское поселение</t>
  </si>
  <si>
    <t>Родионовское сельское поселение</t>
  </si>
  <si>
    <t>Помогаловское сельское поселение</t>
  </si>
  <si>
    <t>Великосельское сельское поселение</t>
  </si>
  <si>
    <t>Борисоглебское сельское поселение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</si>
  <si>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</si>
  <si>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</si>
  <si>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</si>
  <si>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Новосельское сельское поселение</t>
  </si>
  <si>
    <t>Инальцинское сельское поселение</t>
  </si>
  <si>
    <t>Андреевское сельское поселение</t>
  </si>
  <si>
    <t>Высоковское сельское поселение</t>
  </si>
  <si>
    <t>Вощажниковское сельское поселение</t>
  </si>
  <si>
    <t>Брейтовское сельское поселение</t>
  </si>
  <si>
    <t>Гореловское сельское поселение</t>
  </si>
  <si>
    <t>Прозоровское сельское поселение</t>
  </si>
  <si>
    <t>городское поселение Гаврилов-Ям</t>
  </si>
  <si>
    <t>Заячье-Холмское сельское поселение</t>
  </si>
  <si>
    <t>Митинское сельское поселение</t>
  </si>
  <si>
    <t>Шопшинское сельское поселение</t>
  </si>
  <si>
    <t>Даниловское сельское поселение</t>
  </si>
  <si>
    <t>Вахтинское сельское поселение</t>
  </si>
  <si>
    <t>Дмитриевское сельское поселение</t>
  </si>
  <si>
    <t>Середское сельское поселение</t>
  </si>
  <si>
    <t>городское поселение Любим</t>
  </si>
  <si>
    <t>Ермаковское сельское поселение</t>
  </si>
  <si>
    <t>Воскресенское сельское поселение</t>
  </si>
  <si>
    <t>Осецкое сельское поселение</t>
  </si>
  <si>
    <t>городское поселение Мышкин</t>
  </si>
  <si>
    <t>Приволжское сельское поселение</t>
  </si>
  <si>
    <t>Шипиловское сельское поселение</t>
  </si>
  <si>
    <t>Охотинское сельское поселение</t>
  </si>
  <si>
    <t>Рождественское сельское поселение</t>
  </si>
  <si>
    <t>Веретейское сельское поселение</t>
  </si>
  <si>
    <t>Некоузское сельское поселение</t>
  </si>
  <si>
    <t>Некрасовское сельское поселение</t>
  </si>
  <si>
    <t>Сельское поселение Красный Профинтерн</t>
  </si>
  <si>
    <t>городское поселение Пречистое</t>
  </si>
  <si>
    <t>Пречистенское сельское поселение</t>
  </si>
  <si>
    <t>Козское сельское поселение</t>
  </si>
  <si>
    <t>Кукобойское сельское поселение</t>
  </si>
  <si>
    <t>Семеновское сельское поселение</t>
  </si>
  <si>
    <t>Рязанцевское сельское поселение</t>
  </si>
  <si>
    <t>Нагорьевское сельское поселение</t>
  </si>
  <si>
    <t>Пригородное сельское поселение</t>
  </si>
  <si>
    <t>городское поселение Пошехонье</t>
  </si>
  <si>
    <t>Кременевское сельское поселение</t>
  </si>
  <si>
    <t>Белосельское сельское поселение</t>
  </si>
  <si>
    <t>Владыченское сельское поселение</t>
  </si>
  <si>
    <t>Колодинское сельское поселение</t>
  </si>
  <si>
    <t>городское поселение Красные Ткачи</t>
  </si>
  <si>
    <t>городское поселение Лесная Поляна</t>
  </si>
  <si>
    <t>Курбское сельское поселение</t>
  </si>
  <si>
    <t>Туношенское сельское поселение</t>
  </si>
  <si>
    <t>Ивняковское сельское поселение</t>
  </si>
  <si>
    <t>Заволжское сельское поселение</t>
  </si>
  <si>
    <t>Кузнечихинское сельское поселение</t>
  </si>
  <si>
    <t>Карабихское сельское поселение</t>
  </si>
  <si>
    <t>2009 год            (тыс. руб.)</t>
  </si>
  <si>
    <t xml:space="preserve"> 2009 год             (тыс. руб.) </t>
  </si>
  <si>
    <t>сельское поселение Ишня</t>
  </si>
  <si>
    <t>сельское поселение Бурмакино</t>
  </si>
  <si>
    <t xml:space="preserve">к Закону Ярославской области </t>
  </si>
  <si>
    <t>2009 год (тыс. руб.)</t>
  </si>
  <si>
    <t>уточнение</t>
  </si>
  <si>
    <t>2010 год            (тыс. руб.)</t>
  </si>
  <si>
    <t>2011 год           (тыс. руб.)</t>
  </si>
  <si>
    <t>1. Межбюджетные трансферты (дотации) на обеспечение сбалансированности бюджетов поселений Ярославской области</t>
  </si>
  <si>
    <t>уточнение марта</t>
  </si>
  <si>
    <t>РАСПРЕДЕЛЕНИЕ</t>
  </si>
  <si>
    <t xml:space="preserve">иных межбюджетных трансфертов бюджетам                                                          муниципальных образований Ярославской области </t>
  </si>
  <si>
    <t>Уточнение</t>
  </si>
  <si>
    <t>г.Ярославль</t>
  </si>
  <si>
    <t xml:space="preserve">на 2009 год </t>
  </si>
  <si>
    <t xml:space="preserve">6.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 </t>
  </si>
  <si>
    <t>План     (тыс. руб.)</t>
  </si>
  <si>
    <t>3. Межбюджетные трансферты на содержание жилищного фонда по региональным стандартам оплаты жилого помещения                                                           и коммунальных услуг</t>
  </si>
  <si>
    <t>4. Межбюджетные трансферты на организацию проезда отдельных категорий граждан, оказание мер социальной поддержки которым относится к ведению Российской Федерации и Ярославской области, по решению органов                                                           местного самоуправления</t>
  </si>
  <si>
    <t>5. Межбюджетные трансферты на обеспечение равного                                          с Министерством внутренних дел Российской Федерации повышения денежного довольствия сотрудникам                                                           и заработной платы работникам подразделений милиции общественной безопасности, содержащихся за счет средств местных бюджетов, и социальных выплат</t>
  </si>
  <si>
    <t>План               (тыс. руб.)</t>
  </si>
  <si>
    <t>План                    (тыс. руб.)</t>
  </si>
  <si>
    <t>План                              (тыс. руб.)</t>
  </si>
  <si>
    <t>7. Межбюджетные трансферты на премирование победителей ежегодного конкурса среди населенных пунктов области на звание "Самый благоустроенный населенный пункт Ярославской области"</t>
  </si>
  <si>
    <t xml:space="preserve"> 9. Межбюджетные трансферты на премирование победителей соревнования в агропромышленном комплексе</t>
  </si>
  <si>
    <t>10. Межбюджетные трансферты на премирование победителей конкурсов в топливно-энергетическом комплексе</t>
  </si>
  <si>
    <t>12. Межбюджетные трансферты на премирование победителей конкурсов  в отрасли "Образование"</t>
  </si>
  <si>
    <t>Приложение 9</t>
  </si>
  <si>
    <t>2. Межбюджетные трансферты на обеспечение мер социальной поддержки педагогических работников, проживающих                                                           и работающих  в сельской местности и рабочих поселках Ярославской области, по оплате  жилищно-коммунальных услуг</t>
  </si>
  <si>
    <t>8. Межбюджетные трансферты на государственную поддержку личных подсобных хозяйств в рамках областной целевой программы "Развитие сельского хозяйства, пищевой                               и перерабатывающей промышленности Ярославской области"</t>
  </si>
  <si>
    <t>11. Межбюджетные трансферты на премирование победителей  конкурса на лучший проект в печатных средствах                                                           массовой информации Ярославской области                                                           по информационно-пропагандистскому сопровождению                                                                             реформы жилищно-коммунального хозяйства</t>
  </si>
  <si>
    <t>от 25.12.2009 № 73-з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</si>
</sst>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4.8515625" style="0" customWidth="1"/>
    <col min="2" max="3" width="15.00390625" style="0" hidden="1" customWidth="1"/>
    <col min="4" max="4" width="12.57421875" style="0" hidden="1" customWidth="1"/>
    <col min="5" max="5" width="12.421875" style="0" hidden="1" customWidth="1"/>
    <col min="6" max="6" width="11.140625" style="0" hidden="1" customWidth="1"/>
    <col min="7" max="7" width="11.00390625" style="0" hidden="1" customWidth="1"/>
    <col min="8" max="9" width="10.28125" style="0" hidden="1" customWidth="1"/>
    <col min="10" max="10" width="11.00390625" style="0" hidden="1" customWidth="1"/>
    <col min="11" max="11" width="11.140625" style="0" hidden="1" customWidth="1"/>
    <col min="12" max="12" width="11.00390625" style="0" hidden="1" customWidth="1"/>
    <col min="13" max="13" width="11.140625" style="0" hidden="1" customWidth="1"/>
    <col min="14" max="14" width="11.00390625" style="0" hidden="1" customWidth="1"/>
    <col min="15" max="15" width="11.140625" style="0" hidden="1" customWidth="1"/>
    <col min="16" max="16" width="11.00390625" style="0" customWidth="1"/>
  </cols>
  <sheetData>
    <row r="1" spans="1:16" s="1" customFormat="1" ht="15.75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" customFormat="1" ht="15.75">
      <c r="A2" s="48" t="s">
        <v>109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1" customFormat="1" ht="15.75">
      <c r="A3" s="48" t="s">
        <v>137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1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="1" customFormat="1" ht="12.75"/>
    <row r="6" spans="1:16" s="1" customFormat="1" ht="18.75">
      <c r="A6" s="49" t="s">
        <v>116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7.5" customHeight="1">
      <c r="A7" s="47" t="s">
        <v>117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8" s="1" customFormat="1" ht="18.75" hidden="1">
      <c r="A8" s="49" t="s">
        <v>0</v>
      </c>
      <c r="B8" s="49"/>
      <c r="C8" s="49"/>
      <c r="D8" s="49"/>
      <c r="E8" s="49"/>
      <c r="F8" s="49"/>
      <c r="G8" s="49"/>
      <c r="H8" s="49"/>
    </row>
    <row r="9" spans="1:16" s="1" customFormat="1" ht="17.25" customHeight="1">
      <c r="A9" s="47" t="s">
        <v>120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1" customFormat="1" ht="18.75" hidden="1">
      <c r="A10" s="29"/>
      <c r="B10" s="29"/>
      <c r="C10" s="29"/>
      <c r="D10" s="43">
        <f aca="true" t="shared" si="0" ref="D10:I10">D152+D176+D201+D219+D245</f>
        <v>751047</v>
      </c>
      <c r="E10" s="43">
        <f t="shared" si="0"/>
        <v>10000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aca="true" t="shared" si="1" ref="J10:P10">J152+J176+J201+J219+J245+J258</f>
        <v>761047</v>
      </c>
      <c r="K10" s="43">
        <f t="shared" si="1"/>
        <v>0</v>
      </c>
      <c r="L10" s="43">
        <f t="shared" si="1"/>
        <v>706997</v>
      </c>
      <c r="M10" s="43">
        <f t="shared" si="1"/>
        <v>5600</v>
      </c>
      <c r="N10" s="43">
        <f t="shared" si="1"/>
        <v>766647</v>
      </c>
      <c r="O10" s="43">
        <f t="shared" si="1"/>
        <v>8983</v>
      </c>
      <c r="P10" s="43">
        <f t="shared" si="1"/>
        <v>775630</v>
      </c>
    </row>
    <row r="11" spans="1:16" s="1" customFormat="1" ht="13.5" customHeight="1" hidden="1">
      <c r="A11" s="29"/>
      <c r="B11" s="34">
        <f>B127+B152+B176+B201+B219+B245</f>
        <v>768262</v>
      </c>
      <c r="C11" s="34">
        <f>C127+C152+C176+C201+C219+C245</f>
        <v>-17215</v>
      </c>
      <c r="D11" s="34">
        <f>D127+D152+D176+D201+D219+D245</f>
        <v>751047</v>
      </c>
      <c r="E11" s="29"/>
      <c r="F11" s="29"/>
      <c r="G11" s="29"/>
      <c r="H11" s="29"/>
      <c r="I11" s="29"/>
      <c r="J11" s="29"/>
      <c r="M11" s="29"/>
      <c r="N11" s="29"/>
      <c r="O11" s="29"/>
      <c r="P11" s="29"/>
    </row>
    <row r="12" spans="1:15" s="1" customFormat="1" ht="40.5" customHeight="1" hidden="1">
      <c r="A12" s="50" t="s">
        <v>114</v>
      </c>
      <c r="B12" s="50"/>
      <c r="C12" s="50"/>
      <c r="D12" s="50"/>
      <c r="E12" s="28"/>
      <c r="F12" s="28"/>
      <c r="G12" s="28"/>
      <c r="H12" s="28"/>
      <c r="M12" s="28"/>
      <c r="O12" s="28"/>
    </row>
    <row r="13" spans="1:16" s="1" customFormat="1" ht="13.5" customHeight="1" hidden="1">
      <c r="A13" s="47"/>
      <c r="B13" s="47"/>
      <c r="C13" s="29"/>
      <c r="D13" s="29"/>
      <c r="E13" s="29"/>
      <c r="F13" s="29"/>
      <c r="G13" s="29"/>
      <c r="H13" s="29"/>
      <c r="I13" s="29"/>
      <c r="J13" s="29"/>
      <c r="M13" s="29"/>
      <c r="N13" s="29"/>
      <c r="O13" s="29"/>
      <c r="P13" s="29"/>
    </row>
    <row r="14" spans="2:16" s="1" customFormat="1" ht="12.75" customHeight="1" hidden="1">
      <c r="B14" s="13" t="e">
        <f>#REF!+#REF!+#REF!+#REF!+#REF!</f>
        <v>#REF!</v>
      </c>
      <c r="C14" s="13" t="e">
        <f>#REF!+#REF!+#REF!+#REF!+#REF!</f>
        <v>#REF!</v>
      </c>
      <c r="D14" s="13" t="e">
        <f>#REF!+#REF!+#REF!+#REF!+#REF!</f>
        <v>#REF!</v>
      </c>
      <c r="E14" s="13" t="e">
        <f>#REF!+#REF!+#REF!</f>
        <v>#REF!</v>
      </c>
      <c r="F14" s="13" t="e">
        <f>#REF!+#REF!+#REF!</f>
        <v>#REF!</v>
      </c>
      <c r="G14" s="13" t="e">
        <f>#REF!+#REF!+#REF!</f>
        <v>#REF!</v>
      </c>
      <c r="H14" s="13" t="e">
        <f>#REF!+#REF!+#REF!</f>
        <v>#REF!</v>
      </c>
      <c r="I14" s="13" t="e">
        <f>#REF!+#REF!+#REF!</f>
        <v>#REF!</v>
      </c>
      <c r="J14" s="13" t="e">
        <f>#REF!+#REF!+#REF!</f>
        <v>#REF!</v>
      </c>
      <c r="K14" s="13"/>
      <c r="L14" s="13"/>
      <c r="M14" s="13" t="e">
        <f>#REF!+#REF!+#REF!</f>
        <v>#REF!</v>
      </c>
      <c r="N14" s="13" t="e">
        <f>#REF!+#REF!+#REF!</f>
        <v>#REF!</v>
      </c>
      <c r="O14" s="13" t="e">
        <f>#REF!+#REF!+#REF!</f>
        <v>#REF!</v>
      </c>
      <c r="P14" s="13" t="e">
        <f>#REF!+#REF!+#REF!</f>
        <v>#REF!</v>
      </c>
    </row>
    <row r="15" spans="1:16" s="1" customFormat="1" ht="17.25" customHeight="1" hidden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4" s="15" customFormat="1" ht="41.25" customHeight="1" hidden="1">
      <c r="A16" s="14" t="s">
        <v>1</v>
      </c>
      <c r="B16" s="14" t="s">
        <v>110</v>
      </c>
      <c r="C16" s="14" t="s">
        <v>115</v>
      </c>
      <c r="D16" s="14" t="s">
        <v>110</v>
      </c>
    </row>
    <row r="17" spans="1:4" s="15" customFormat="1" ht="15.75" hidden="1">
      <c r="A17" s="6" t="s">
        <v>2</v>
      </c>
      <c r="B17" s="25">
        <v>1324</v>
      </c>
      <c r="C17" s="25">
        <f>SUM(C18:C27)</f>
        <v>-1324</v>
      </c>
      <c r="D17" s="22">
        <f>B17+C17</f>
        <v>0</v>
      </c>
    </row>
    <row r="18" spans="1:4" s="15" customFormat="1" ht="15.75" hidden="1">
      <c r="A18" s="7" t="s">
        <v>23</v>
      </c>
      <c r="B18" s="26">
        <v>216</v>
      </c>
      <c r="C18" s="26">
        <v>-216</v>
      </c>
      <c r="D18" s="21">
        <f aca="true" t="shared" si="2" ref="D18:D71">B18+C18</f>
        <v>0</v>
      </c>
    </row>
    <row r="19" spans="1:4" s="15" customFormat="1" ht="15.75" hidden="1">
      <c r="A19" s="7" t="s">
        <v>24</v>
      </c>
      <c r="B19" s="26">
        <v>185</v>
      </c>
      <c r="C19" s="26">
        <v>-185</v>
      </c>
      <c r="D19" s="21">
        <f t="shared" si="2"/>
        <v>0</v>
      </c>
    </row>
    <row r="20" spans="1:4" s="15" customFormat="1" ht="15.75" hidden="1">
      <c r="A20" s="7" t="s">
        <v>25</v>
      </c>
      <c r="B20" s="26">
        <v>434</v>
      </c>
      <c r="C20" s="26">
        <v>-434</v>
      </c>
      <c r="D20" s="21">
        <f t="shared" si="2"/>
        <v>0</v>
      </c>
    </row>
    <row r="21" spans="1:4" s="15" customFormat="1" ht="15.75" customHeight="1" hidden="1">
      <c r="A21" s="7" t="s">
        <v>26</v>
      </c>
      <c r="B21" s="21">
        <v>0</v>
      </c>
      <c r="C21" s="21">
        <v>0</v>
      </c>
      <c r="D21" s="21">
        <f t="shared" si="2"/>
        <v>0</v>
      </c>
    </row>
    <row r="22" spans="1:4" s="15" customFormat="1" ht="15.75" customHeight="1" hidden="1">
      <c r="A22" s="7" t="s">
        <v>27</v>
      </c>
      <c r="B22" s="21">
        <v>0</v>
      </c>
      <c r="C22" s="21">
        <v>0</v>
      </c>
      <c r="D22" s="21">
        <f t="shared" si="2"/>
        <v>0</v>
      </c>
    </row>
    <row r="23" spans="1:4" s="15" customFormat="1" ht="15.75" customHeight="1" hidden="1">
      <c r="A23" s="7" t="s">
        <v>28</v>
      </c>
      <c r="B23" s="21">
        <v>0</v>
      </c>
      <c r="C23" s="21">
        <v>0</v>
      </c>
      <c r="D23" s="21">
        <f t="shared" si="2"/>
        <v>0</v>
      </c>
    </row>
    <row r="24" spans="1:4" s="15" customFormat="1" ht="15.75" customHeight="1" hidden="1">
      <c r="A24" s="7" t="s">
        <v>29</v>
      </c>
      <c r="B24" s="21">
        <v>0</v>
      </c>
      <c r="C24" s="21">
        <v>0</v>
      </c>
      <c r="D24" s="21">
        <f t="shared" si="2"/>
        <v>0</v>
      </c>
    </row>
    <row r="25" spans="1:4" s="15" customFormat="1" ht="15.75" hidden="1">
      <c r="A25" s="7" t="s">
        <v>30</v>
      </c>
      <c r="B25" s="26">
        <v>196</v>
      </c>
      <c r="C25" s="26">
        <v>-196</v>
      </c>
      <c r="D25" s="21">
        <f t="shared" si="2"/>
        <v>0</v>
      </c>
    </row>
    <row r="26" spans="1:4" s="15" customFormat="1" ht="15.75" customHeight="1" hidden="1">
      <c r="A26" s="7" t="s">
        <v>31</v>
      </c>
      <c r="B26" s="21">
        <v>0</v>
      </c>
      <c r="C26" s="21">
        <v>0</v>
      </c>
      <c r="D26" s="21">
        <f t="shared" si="2"/>
        <v>0</v>
      </c>
    </row>
    <row r="27" spans="1:4" s="15" customFormat="1" ht="15.75" hidden="1">
      <c r="A27" s="7" t="s">
        <v>32</v>
      </c>
      <c r="B27" s="26">
        <v>293</v>
      </c>
      <c r="C27" s="26">
        <v>-293</v>
      </c>
      <c r="D27" s="21">
        <f t="shared" si="2"/>
        <v>0</v>
      </c>
    </row>
    <row r="28" spans="1:4" s="15" customFormat="1" ht="15.75" customHeight="1" hidden="1">
      <c r="A28" s="7" t="s">
        <v>33</v>
      </c>
      <c r="B28" s="22">
        <v>0</v>
      </c>
      <c r="C28" s="22"/>
      <c r="D28" s="22">
        <f t="shared" si="2"/>
        <v>0</v>
      </c>
    </row>
    <row r="29" spans="1:4" s="15" customFormat="1" ht="15.75" hidden="1">
      <c r="A29" s="6" t="s">
        <v>3</v>
      </c>
      <c r="B29" s="25">
        <v>961</v>
      </c>
      <c r="C29" s="25">
        <f>SUM(C31:C34)</f>
        <v>-961</v>
      </c>
      <c r="D29" s="22">
        <f t="shared" si="2"/>
        <v>0</v>
      </c>
    </row>
    <row r="30" spans="1:4" s="15" customFormat="1" ht="15.75" customHeight="1" hidden="1">
      <c r="A30" s="7" t="s">
        <v>34</v>
      </c>
      <c r="B30" s="22">
        <v>0</v>
      </c>
      <c r="C30" s="22"/>
      <c r="D30" s="22">
        <f t="shared" si="2"/>
        <v>0</v>
      </c>
    </row>
    <row r="31" spans="1:4" s="15" customFormat="1" ht="15.75" hidden="1">
      <c r="A31" s="7" t="s">
        <v>107</v>
      </c>
      <c r="B31" s="26">
        <v>961</v>
      </c>
      <c r="C31" s="26">
        <v>-961</v>
      </c>
      <c r="D31" s="21">
        <f t="shared" si="2"/>
        <v>0</v>
      </c>
    </row>
    <row r="32" spans="1:4" s="15" customFormat="1" ht="15.75" customHeight="1" hidden="1">
      <c r="A32" s="7" t="s">
        <v>35</v>
      </c>
      <c r="B32" s="21">
        <v>0</v>
      </c>
      <c r="C32" s="21"/>
      <c r="D32" s="21">
        <f t="shared" si="2"/>
        <v>0</v>
      </c>
    </row>
    <row r="33" spans="1:4" s="15" customFormat="1" ht="15.75" customHeight="1" hidden="1">
      <c r="A33" s="7" t="s">
        <v>36</v>
      </c>
      <c r="B33" s="21">
        <v>0</v>
      </c>
      <c r="C33" s="21"/>
      <c r="D33" s="21">
        <f t="shared" si="2"/>
        <v>0</v>
      </c>
    </row>
    <row r="34" spans="1:4" s="15" customFormat="1" ht="15.75" customHeight="1" hidden="1">
      <c r="A34" s="7" t="s">
        <v>37</v>
      </c>
      <c r="B34" s="21">
        <v>0</v>
      </c>
      <c r="C34" s="21"/>
      <c r="D34" s="21">
        <f t="shared" si="2"/>
        <v>0</v>
      </c>
    </row>
    <row r="35" spans="1:4" s="15" customFormat="1" ht="15.75" hidden="1">
      <c r="A35" s="6" t="s">
        <v>4</v>
      </c>
      <c r="B35" s="25">
        <v>2611</v>
      </c>
      <c r="C35" s="25">
        <f>SUM(C37:C41)</f>
        <v>-2611</v>
      </c>
      <c r="D35" s="22">
        <f t="shared" si="2"/>
        <v>0</v>
      </c>
    </row>
    <row r="36" spans="1:4" s="15" customFormat="1" ht="15.75" customHeight="1" hidden="1">
      <c r="A36" s="7" t="s">
        <v>38</v>
      </c>
      <c r="B36" s="22">
        <v>0</v>
      </c>
      <c r="C36" s="22"/>
      <c r="D36" s="22">
        <f t="shared" si="2"/>
        <v>0</v>
      </c>
    </row>
    <row r="37" spans="1:4" s="15" customFormat="1" ht="15.75" hidden="1">
      <c r="A37" s="7" t="s">
        <v>39</v>
      </c>
      <c r="B37" s="26">
        <v>634</v>
      </c>
      <c r="C37" s="26">
        <v>-634</v>
      </c>
      <c r="D37" s="21">
        <f t="shared" si="2"/>
        <v>0</v>
      </c>
    </row>
    <row r="38" spans="1:4" s="15" customFormat="1" ht="15.75" hidden="1">
      <c r="A38" s="7" t="s">
        <v>40</v>
      </c>
      <c r="B38" s="26">
        <v>738</v>
      </c>
      <c r="C38" s="26">
        <v>-738</v>
      </c>
      <c r="D38" s="21">
        <f t="shared" si="2"/>
        <v>0</v>
      </c>
    </row>
    <row r="39" spans="1:4" s="15" customFormat="1" ht="15.75" hidden="1">
      <c r="A39" s="7" t="s">
        <v>41</v>
      </c>
      <c r="B39" s="26">
        <v>581</v>
      </c>
      <c r="C39" s="26">
        <v>-581</v>
      </c>
      <c r="D39" s="21">
        <f t="shared" si="2"/>
        <v>0</v>
      </c>
    </row>
    <row r="40" spans="1:4" s="15" customFormat="1" ht="15.75" hidden="1">
      <c r="A40" s="7" t="s">
        <v>42</v>
      </c>
      <c r="B40" s="26">
        <v>658</v>
      </c>
      <c r="C40" s="26">
        <v>-658</v>
      </c>
      <c r="D40" s="21">
        <f t="shared" si="2"/>
        <v>0</v>
      </c>
    </row>
    <row r="41" spans="1:4" s="15" customFormat="1" ht="15.75" customHeight="1" hidden="1">
      <c r="A41" s="7" t="s">
        <v>43</v>
      </c>
      <c r="B41" s="21">
        <v>0</v>
      </c>
      <c r="C41" s="21"/>
      <c r="D41" s="21">
        <f t="shared" si="2"/>
        <v>0</v>
      </c>
    </row>
    <row r="42" spans="1:4" s="15" customFormat="1" ht="15.75" hidden="1">
      <c r="A42" s="6" t="s">
        <v>5</v>
      </c>
      <c r="B42" s="25">
        <v>871</v>
      </c>
      <c r="C42" s="25">
        <f>SUM(C45:C50)</f>
        <v>-871</v>
      </c>
      <c r="D42" s="22">
        <f t="shared" si="2"/>
        <v>0</v>
      </c>
    </row>
    <row r="43" spans="1:4" s="15" customFormat="1" ht="15.75" customHeight="1" hidden="1">
      <c r="A43" s="7" t="s">
        <v>44</v>
      </c>
      <c r="B43" s="22">
        <v>0</v>
      </c>
      <c r="C43" s="22"/>
      <c r="D43" s="22">
        <f t="shared" si="2"/>
        <v>0</v>
      </c>
    </row>
    <row r="44" spans="1:4" s="15" customFormat="1" ht="15.75" customHeight="1" hidden="1">
      <c r="A44" s="7" t="s">
        <v>45</v>
      </c>
      <c r="B44" s="22">
        <v>0</v>
      </c>
      <c r="C44" s="22"/>
      <c r="D44" s="22">
        <f t="shared" si="2"/>
        <v>0</v>
      </c>
    </row>
    <row r="45" spans="1:4" s="15" customFormat="1" ht="15.75" customHeight="1" hidden="1">
      <c r="A45" s="7" t="s">
        <v>46</v>
      </c>
      <c r="B45" s="21">
        <v>0</v>
      </c>
      <c r="C45" s="21"/>
      <c r="D45" s="21">
        <f t="shared" si="2"/>
        <v>0</v>
      </c>
    </row>
    <row r="46" spans="1:4" s="15" customFormat="1" ht="15.75" hidden="1">
      <c r="A46" s="7" t="s">
        <v>47</v>
      </c>
      <c r="B46" s="26">
        <v>126</v>
      </c>
      <c r="C46" s="26">
        <v>-126</v>
      </c>
      <c r="D46" s="21">
        <f t="shared" si="2"/>
        <v>0</v>
      </c>
    </row>
    <row r="47" spans="1:4" s="15" customFormat="1" ht="15.75" hidden="1">
      <c r="A47" s="7" t="s">
        <v>48</v>
      </c>
      <c r="B47" s="26">
        <v>154</v>
      </c>
      <c r="C47" s="26">
        <v>-154</v>
      </c>
      <c r="D47" s="21">
        <f t="shared" si="2"/>
        <v>0</v>
      </c>
    </row>
    <row r="48" spans="1:4" s="15" customFormat="1" ht="15.75" hidden="1">
      <c r="A48" s="7" t="s">
        <v>49</v>
      </c>
      <c r="B48" s="26">
        <v>196</v>
      </c>
      <c r="C48" s="26">
        <v>-196</v>
      </c>
      <c r="D48" s="21">
        <f t="shared" si="2"/>
        <v>0</v>
      </c>
    </row>
    <row r="49" spans="1:4" s="15" customFormat="1" ht="15.75" hidden="1">
      <c r="A49" s="7" t="s">
        <v>50</v>
      </c>
      <c r="B49" s="26">
        <v>178</v>
      </c>
      <c r="C49" s="26">
        <v>-178</v>
      </c>
      <c r="D49" s="21">
        <f t="shared" si="2"/>
        <v>0</v>
      </c>
    </row>
    <row r="50" spans="1:4" s="15" customFormat="1" ht="15.75" hidden="1">
      <c r="A50" s="7" t="s">
        <v>51</v>
      </c>
      <c r="B50" s="26">
        <v>217</v>
      </c>
      <c r="C50" s="26">
        <v>-217</v>
      </c>
      <c r="D50" s="21">
        <f t="shared" si="2"/>
        <v>0</v>
      </c>
    </row>
    <row r="51" spans="1:4" s="15" customFormat="1" ht="15.75" customHeight="1" hidden="1">
      <c r="A51" s="6" t="s">
        <v>6</v>
      </c>
      <c r="B51" s="25">
        <v>468</v>
      </c>
      <c r="C51" s="25">
        <f>SUM(C52:C55)</f>
        <v>-468</v>
      </c>
      <c r="D51" s="22">
        <f t="shared" si="2"/>
        <v>0</v>
      </c>
    </row>
    <row r="52" spans="1:4" s="15" customFormat="1" ht="15.75" customHeight="1" hidden="1">
      <c r="A52" s="7" t="s">
        <v>52</v>
      </c>
      <c r="B52" s="21">
        <v>0</v>
      </c>
      <c r="C52" s="21"/>
      <c r="D52" s="21">
        <f t="shared" si="2"/>
        <v>0</v>
      </c>
    </row>
    <row r="53" spans="1:4" s="15" customFormat="1" ht="15.75" hidden="1">
      <c r="A53" s="7" t="s">
        <v>53</v>
      </c>
      <c r="B53" s="26">
        <v>206</v>
      </c>
      <c r="C53" s="26">
        <v>-206</v>
      </c>
      <c r="D53" s="21">
        <f t="shared" si="2"/>
        <v>0</v>
      </c>
    </row>
    <row r="54" spans="1:4" s="15" customFormat="1" ht="15.75" hidden="1">
      <c r="A54" s="7" t="s">
        <v>54</v>
      </c>
      <c r="B54" s="26">
        <v>135</v>
      </c>
      <c r="C54" s="26">
        <v>-135</v>
      </c>
      <c r="D54" s="21">
        <f t="shared" si="2"/>
        <v>0</v>
      </c>
    </row>
    <row r="55" spans="1:4" s="15" customFormat="1" ht="15.75" hidden="1">
      <c r="A55" s="7" t="s">
        <v>55</v>
      </c>
      <c r="B55" s="26">
        <v>127</v>
      </c>
      <c r="C55" s="26">
        <v>-127</v>
      </c>
      <c r="D55" s="21">
        <f t="shared" si="2"/>
        <v>0</v>
      </c>
    </row>
    <row r="56" spans="1:4" s="15" customFormat="1" ht="18" customHeight="1" hidden="1">
      <c r="A56" s="6" t="s">
        <v>7</v>
      </c>
      <c r="B56" s="25">
        <v>421</v>
      </c>
      <c r="C56" s="25">
        <f>C57+C58+C60+C61+C62</f>
        <v>-421</v>
      </c>
      <c r="D56" s="22">
        <f t="shared" si="2"/>
        <v>0</v>
      </c>
    </row>
    <row r="57" spans="1:4" s="15" customFormat="1" ht="15.75" customHeight="1" hidden="1">
      <c r="A57" s="7" t="s">
        <v>51</v>
      </c>
      <c r="B57" s="21">
        <v>0</v>
      </c>
      <c r="C57" s="21"/>
      <c r="D57" s="21">
        <f t="shared" si="2"/>
        <v>0</v>
      </c>
    </row>
    <row r="58" spans="1:4" s="15" customFormat="1" ht="15.75" hidden="1">
      <c r="A58" s="7" t="s">
        <v>56</v>
      </c>
      <c r="B58" s="26">
        <v>132</v>
      </c>
      <c r="C58" s="26">
        <v>-132</v>
      </c>
      <c r="D58" s="21">
        <f t="shared" si="2"/>
        <v>0</v>
      </c>
    </row>
    <row r="59" spans="1:4" s="15" customFormat="1" ht="31.5" customHeight="1" hidden="1">
      <c r="A59" s="14" t="s">
        <v>1</v>
      </c>
      <c r="B59" s="23" t="s">
        <v>105</v>
      </c>
      <c r="C59" s="23" t="s">
        <v>105</v>
      </c>
      <c r="D59" s="23" t="e">
        <f t="shared" si="2"/>
        <v>#VALUE!</v>
      </c>
    </row>
    <row r="60" spans="1:4" s="15" customFormat="1" ht="15.75" hidden="1">
      <c r="A60" s="7" t="s">
        <v>57</v>
      </c>
      <c r="B60" s="26">
        <v>175</v>
      </c>
      <c r="C60" s="26">
        <v>-175</v>
      </c>
      <c r="D60" s="21">
        <f t="shared" si="2"/>
        <v>0</v>
      </c>
    </row>
    <row r="61" spans="1:4" s="15" customFormat="1" ht="15.75" hidden="1">
      <c r="A61" s="7" t="s">
        <v>58</v>
      </c>
      <c r="B61" s="26">
        <v>114</v>
      </c>
      <c r="C61" s="26">
        <v>-114</v>
      </c>
      <c r="D61" s="21">
        <f t="shared" si="2"/>
        <v>0</v>
      </c>
    </row>
    <row r="62" spans="1:4" s="15" customFormat="1" ht="15.75" customHeight="1" hidden="1">
      <c r="A62" s="7" t="s">
        <v>59</v>
      </c>
      <c r="B62" s="21">
        <v>0</v>
      </c>
      <c r="C62" s="21"/>
      <c r="D62" s="21">
        <f t="shared" si="2"/>
        <v>0</v>
      </c>
    </row>
    <row r="63" spans="1:4" s="15" customFormat="1" ht="15.75" hidden="1">
      <c r="A63" s="6" t="s">
        <v>8</v>
      </c>
      <c r="B63" s="25">
        <v>161</v>
      </c>
      <c r="C63" s="25">
        <f>SUM(C64:C66)</f>
        <v>-161</v>
      </c>
      <c r="D63" s="22">
        <f t="shared" si="2"/>
        <v>0</v>
      </c>
    </row>
    <row r="64" spans="1:4" s="15" customFormat="1" ht="15.75" customHeight="1" hidden="1">
      <c r="A64" s="7" t="s">
        <v>60</v>
      </c>
      <c r="B64" s="21">
        <v>0</v>
      </c>
      <c r="C64" s="21"/>
      <c r="D64" s="21">
        <f t="shared" si="2"/>
        <v>0</v>
      </c>
    </row>
    <row r="65" spans="1:4" s="15" customFormat="1" ht="15.75" customHeight="1" hidden="1">
      <c r="A65" s="7" t="s">
        <v>61</v>
      </c>
      <c r="B65" s="21">
        <v>0</v>
      </c>
      <c r="C65" s="21"/>
      <c r="D65" s="21">
        <f t="shared" si="2"/>
        <v>0</v>
      </c>
    </row>
    <row r="66" spans="1:4" s="15" customFormat="1" ht="15.75" hidden="1">
      <c r="A66" s="7" t="s">
        <v>62</v>
      </c>
      <c r="B66" s="26">
        <v>161</v>
      </c>
      <c r="C66" s="26">
        <v>-161</v>
      </c>
      <c r="D66" s="21">
        <f t="shared" si="2"/>
        <v>0</v>
      </c>
    </row>
    <row r="67" spans="1:4" s="15" customFormat="1" ht="15" customHeight="1" hidden="1">
      <c r="A67" s="6" t="s">
        <v>9</v>
      </c>
      <c r="B67" s="25">
        <v>237</v>
      </c>
      <c r="C67" s="25">
        <f>C71</f>
        <v>-237</v>
      </c>
      <c r="D67" s="22">
        <f t="shared" si="2"/>
        <v>0</v>
      </c>
    </row>
    <row r="68" spans="1:4" s="15" customFormat="1" ht="15.75" customHeight="1" hidden="1">
      <c r="A68" s="7" t="s">
        <v>63</v>
      </c>
      <c r="B68" s="21">
        <v>0</v>
      </c>
      <c r="C68" s="21"/>
      <c r="D68" s="21">
        <f t="shared" si="2"/>
        <v>0</v>
      </c>
    </row>
    <row r="69" spans="1:4" s="15" customFormat="1" ht="15.75" customHeight="1" hidden="1">
      <c r="A69" s="7" t="s">
        <v>50</v>
      </c>
      <c r="B69" s="21">
        <v>0</v>
      </c>
      <c r="C69" s="21"/>
      <c r="D69" s="21">
        <f t="shared" si="2"/>
        <v>0</v>
      </c>
    </row>
    <row r="70" spans="1:4" s="15" customFormat="1" ht="15.75" customHeight="1" hidden="1">
      <c r="A70" s="7" t="s">
        <v>64</v>
      </c>
      <c r="B70" s="21">
        <v>0</v>
      </c>
      <c r="C70" s="21"/>
      <c r="D70" s="21">
        <f t="shared" si="2"/>
        <v>0</v>
      </c>
    </row>
    <row r="71" spans="1:4" s="15" customFormat="1" ht="15.75" hidden="1">
      <c r="A71" s="7" t="s">
        <v>65</v>
      </c>
      <c r="B71" s="26">
        <v>237</v>
      </c>
      <c r="C71" s="26">
        <v>-237</v>
      </c>
      <c r="D71" s="21">
        <f t="shared" si="2"/>
        <v>0</v>
      </c>
    </row>
    <row r="72" spans="1:16" s="15" customFormat="1" ht="15.75" customHeight="1" hidden="1">
      <c r="A72" s="7" t="s">
        <v>66</v>
      </c>
      <c r="B72" s="11">
        <v>476</v>
      </c>
      <c r="C72" s="11">
        <v>-476</v>
      </c>
      <c r="D72" s="21">
        <f>B72+C72</f>
        <v>0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5" s="15" customFormat="1" ht="15.75" hidden="1">
      <c r="A73" s="6" t="s">
        <v>10</v>
      </c>
      <c r="B73" s="22">
        <v>1246</v>
      </c>
      <c r="C73" s="22">
        <f>SUM(C74:C77)</f>
        <v>-1246</v>
      </c>
      <c r="D73" s="22">
        <f>B73+C73</f>
        <v>0</v>
      </c>
      <c r="E73" s="30"/>
    </row>
    <row r="74" spans="1:5" s="15" customFormat="1" ht="15.75" hidden="1">
      <c r="A74" s="7" t="s">
        <v>67</v>
      </c>
      <c r="B74" s="21">
        <v>272</v>
      </c>
      <c r="C74" s="21">
        <v>-272</v>
      </c>
      <c r="D74" s="21">
        <f aca="true" t="shared" si="3" ref="D74:D127">B74+C74</f>
        <v>0</v>
      </c>
      <c r="E74" s="31"/>
    </row>
    <row r="75" spans="1:5" s="15" customFormat="1" ht="15.75" hidden="1">
      <c r="A75" s="7" t="s">
        <v>68</v>
      </c>
      <c r="B75" s="21">
        <v>225</v>
      </c>
      <c r="C75" s="21">
        <v>-225</v>
      </c>
      <c r="D75" s="21">
        <f t="shared" si="3"/>
        <v>0</v>
      </c>
      <c r="E75" s="31"/>
    </row>
    <row r="76" spans="1:5" s="15" customFormat="1" ht="15.75" hidden="1">
      <c r="A76" s="7" t="s">
        <v>69</v>
      </c>
      <c r="B76" s="21">
        <v>279</v>
      </c>
      <c r="C76" s="21">
        <v>-279</v>
      </c>
      <c r="D76" s="21">
        <f t="shared" si="3"/>
        <v>0</v>
      </c>
      <c r="E76" s="31"/>
    </row>
    <row r="77" spans="1:5" s="15" customFormat="1" ht="15.75" hidden="1">
      <c r="A77" s="7" t="s">
        <v>70</v>
      </c>
      <c r="B77" s="21">
        <v>470</v>
      </c>
      <c r="C77" s="21">
        <v>-470</v>
      </c>
      <c r="D77" s="21">
        <f t="shared" si="3"/>
        <v>0</v>
      </c>
      <c r="E77" s="31"/>
    </row>
    <row r="78" spans="1:5" s="15" customFormat="1" ht="15.75" hidden="1">
      <c r="A78" s="6" t="s">
        <v>11</v>
      </c>
      <c r="B78" s="22">
        <v>1382</v>
      </c>
      <c r="C78" s="22">
        <f>SUM(C79:C82)</f>
        <v>-1382</v>
      </c>
      <c r="D78" s="22">
        <f t="shared" si="3"/>
        <v>0</v>
      </c>
      <c r="E78" s="30"/>
    </row>
    <row r="79" spans="1:5" s="15" customFormat="1" ht="15.75" hidden="1">
      <c r="A79" s="7" t="s">
        <v>71</v>
      </c>
      <c r="B79" s="21">
        <v>698</v>
      </c>
      <c r="C79" s="21">
        <v>-698</v>
      </c>
      <c r="D79" s="21">
        <f t="shared" si="3"/>
        <v>0</v>
      </c>
      <c r="E79" s="31"/>
    </row>
    <row r="80" spans="1:5" s="15" customFormat="1" ht="15.75" hidden="1">
      <c r="A80" s="7" t="s">
        <v>72</v>
      </c>
      <c r="B80" s="21">
        <v>284</v>
      </c>
      <c r="C80" s="21">
        <v>-284</v>
      </c>
      <c r="D80" s="21">
        <f t="shared" si="3"/>
        <v>0</v>
      </c>
      <c r="E80" s="31"/>
    </row>
    <row r="81" spans="1:5" s="15" customFormat="1" ht="15.75" hidden="1">
      <c r="A81" s="7" t="s">
        <v>73</v>
      </c>
      <c r="B81" s="21">
        <v>216</v>
      </c>
      <c r="C81" s="21">
        <v>-216</v>
      </c>
      <c r="D81" s="21">
        <f t="shared" si="3"/>
        <v>0</v>
      </c>
      <c r="E81" s="31"/>
    </row>
    <row r="82" spans="1:5" s="15" customFormat="1" ht="15.75" hidden="1">
      <c r="A82" s="7" t="s">
        <v>74</v>
      </c>
      <c r="B82" s="21">
        <v>184</v>
      </c>
      <c r="C82" s="21">
        <v>-184</v>
      </c>
      <c r="D82" s="21">
        <f t="shared" si="3"/>
        <v>0</v>
      </c>
      <c r="E82" s="31"/>
    </row>
    <row r="83" spans="1:5" s="15" customFormat="1" ht="15.75" hidden="1">
      <c r="A83" s="6" t="s">
        <v>12</v>
      </c>
      <c r="B83" s="22">
        <v>151</v>
      </c>
      <c r="C83" s="22">
        <f>SUM(C84:C88)</f>
        <v>-151</v>
      </c>
      <c r="D83" s="22">
        <f t="shared" si="3"/>
        <v>0</v>
      </c>
      <c r="E83" s="30"/>
    </row>
    <row r="84" spans="1:15" s="15" customFormat="1" ht="15.75" customHeight="1" hidden="1">
      <c r="A84" s="7" t="s">
        <v>75</v>
      </c>
      <c r="B84" s="21">
        <v>0</v>
      </c>
      <c r="C84" s="21"/>
      <c r="D84" s="21">
        <f t="shared" si="3"/>
        <v>0</v>
      </c>
      <c r="E84" s="31"/>
      <c r="F84" s="27"/>
      <c r="G84" s="21"/>
      <c r="H84" s="21"/>
      <c r="M84" s="27"/>
      <c r="O84" s="27"/>
    </row>
    <row r="85" spans="1:15" s="15" customFormat="1" ht="15.75" customHeight="1" hidden="1">
      <c r="A85" s="7" t="s">
        <v>76</v>
      </c>
      <c r="B85" s="21">
        <v>0</v>
      </c>
      <c r="C85" s="21"/>
      <c r="D85" s="21">
        <f t="shared" si="3"/>
        <v>0</v>
      </c>
      <c r="E85" s="31"/>
      <c r="F85" s="27"/>
      <c r="G85" s="21"/>
      <c r="H85" s="21"/>
      <c r="M85" s="27"/>
      <c r="O85" s="27"/>
    </row>
    <row r="86" spans="1:5" s="15" customFormat="1" ht="15.75" hidden="1">
      <c r="A86" s="7" t="s">
        <v>77</v>
      </c>
      <c r="B86" s="21">
        <v>151</v>
      </c>
      <c r="C86" s="21">
        <v>-151</v>
      </c>
      <c r="D86" s="21">
        <f t="shared" si="3"/>
        <v>0</v>
      </c>
      <c r="E86" s="31"/>
    </row>
    <row r="87" spans="1:15" s="15" customFormat="1" ht="15.75" customHeight="1" hidden="1">
      <c r="A87" s="7" t="s">
        <v>78</v>
      </c>
      <c r="B87" s="21">
        <v>0</v>
      </c>
      <c r="C87" s="21"/>
      <c r="D87" s="21">
        <f t="shared" si="3"/>
        <v>0</v>
      </c>
      <c r="E87" s="31"/>
      <c r="F87" s="27"/>
      <c r="G87" s="21"/>
      <c r="H87" s="21"/>
      <c r="M87" s="27"/>
      <c r="O87" s="27"/>
    </row>
    <row r="88" spans="1:15" s="15" customFormat="1" ht="15.75" customHeight="1" hidden="1">
      <c r="A88" s="7" t="s">
        <v>79</v>
      </c>
      <c r="B88" s="21">
        <v>0</v>
      </c>
      <c r="C88" s="21"/>
      <c r="D88" s="21">
        <f t="shared" si="3"/>
        <v>0</v>
      </c>
      <c r="E88" s="31"/>
      <c r="F88" s="27"/>
      <c r="G88" s="21"/>
      <c r="H88" s="21"/>
      <c r="M88" s="27"/>
      <c r="O88" s="27"/>
    </row>
    <row r="89" spans="1:5" s="15" customFormat="1" ht="15.75" hidden="1">
      <c r="A89" s="6" t="s">
        <v>13</v>
      </c>
      <c r="B89" s="22">
        <v>416</v>
      </c>
      <c r="C89" s="22">
        <f>SUM(C90:C92)</f>
        <v>-416</v>
      </c>
      <c r="D89" s="22">
        <f t="shared" si="3"/>
        <v>0</v>
      </c>
      <c r="E89" s="30"/>
    </row>
    <row r="90" spans="1:15" s="15" customFormat="1" ht="15.75" customHeight="1" hidden="1">
      <c r="A90" s="7" t="s">
        <v>25</v>
      </c>
      <c r="B90" s="21">
        <v>0</v>
      </c>
      <c r="C90" s="21"/>
      <c r="D90" s="21">
        <f t="shared" si="3"/>
        <v>0</v>
      </c>
      <c r="E90" s="31"/>
      <c r="F90" s="27"/>
      <c r="G90" s="21"/>
      <c r="H90" s="21"/>
      <c r="M90" s="27"/>
      <c r="O90" s="27"/>
    </row>
    <row r="91" spans="1:5" s="15" customFormat="1" ht="15.75" hidden="1">
      <c r="A91" s="7" t="s">
        <v>80</v>
      </c>
      <c r="B91" s="21">
        <v>416</v>
      </c>
      <c r="C91" s="21">
        <v>-416</v>
      </c>
      <c r="D91" s="21">
        <f t="shared" si="3"/>
        <v>0</v>
      </c>
      <c r="E91" s="31"/>
    </row>
    <row r="92" spans="1:15" s="15" customFormat="1" ht="15.75" customHeight="1" hidden="1">
      <c r="A92" s="7" t="s">
        <v>26</v>
      </c>
      <c r="B92" s="21">
        <v>0</v>
      </c>
      <c r="C92" s="21"/>
      <c r="D92" s="21">
        <f t="shared" si="3"/>
        <v>0</v>
      </c>
      <c r="E92" s="31"/>
      <c r="F92" s="27"/>
      <c r="G92" s="21"/>
      <c r="H92" s="21"/>
      <c r="M92" s="27"/>
      <c r="O92" s="27"/>
    </row>
    <row r="93" spans="1:15" s="15" customFormat="1" ht="15.75" customHeight="1" hidden="1">
      <c r="A93" s="7" t="s">
        <v>81</v>
      </c>
      <c r="B93" s="21">
        <v>0</v>
      </c>
      <c r="C93" s="21"/>
      <c r="D93" s="21">
        <f t="shared" si="3"/>
        <v>0</v>
      </c>
      <c r="E93" s="31"/>
      <c r="F93" s="27"/>
      <c r="G93" s="21"/>
      <c r="H93" s="21"/>
      <c r="M93" s="27"/>
      <c r="O93" s="27"/>
    </row>
    <row r="94" spans="1:5" s="15" customFormat="1" ht="15.75" hidden="1">
      <c r="A94" s="6" t="s">
        <v>14</v>
      </c>
      <c r="B94" s="22">
        <v>924</v>
      </c>
      <c r="C94" s="22">
        <f>SUM(C95:C97)</f>
        <v>-924</v>
      </c>
      <c r="D94" s="22">
        <f t="shared" si="3"/>
        <v>0</v>
      </c>
      <c r="E94" s="30"/>
    </row>
    <row r="95" spans="1:15" s="15" customFormat="1" ht="15.75" customHeight="1" hidden="1">
      <c r="A95" s="7" t="s">
        <v>82</v>
      </c>
      <c r="B95" s="21">
        <v>0</v>
      </c>
      <c r="C95" s="21"/>
      <c r="D95" s="21">
        <f t="shared" si="3"/>
        <v>0</v>
      </c>
      <c r="E95" s="31"/>
      <c r="F95" s="27"/>
      <c r="G95" s="21"/>
      <c r="H95" s="21"/>
      <c r="M95" s="27"/>
      <c r="O95" s="27"/>
    </row>
    <row r="96" spans="1:15" s="15" customFormat="1" ht="31.5" customHeight="1" hidden="1">
      <c r="A96" s="7" t="s">
        <v>83</v>
      </c>
      <c r="B96" s="21">
        <v>0</v>
      </c>
      <c r="C96" s="21"/>
      <c r="D96" s="21">
        <f t="shared" si="3"/>
        <v>0</v>
      </c>
      <c r="E96" s="31"/>
      <c r="F96" s="27"/>
      <c r="G96" s="21"/>
      <c r="H96" s="21"/>
      <c r="M96" s="27"/>
      <c r="O96" s="27"/>
    </row>
    <row r="97" spans="1:5" s="15" customFormat="1" ht="15.75" hidden="1">
      <c r="A97" s="7" t="s">
        <v>108</v>
      </c>
      <c r="B97" s="21">
        <v>924</v>
      </c>
      <c r="C97" s="21">
        <v>-924</v>
      </c>
      <c r="D97" s="21">
        <f t="shared" si="3"/>
        <v>0</v>
      </c>
      <c r="E97" s="31"/>
    </row>
    <row r="98" spans="1:5" s="15" customFormat="1" ht="15.75" hidden="1">
      <c r="A98" s="6" t="s">
        <v>15</v>
      </c>
      <c r="B98" s="22">
        <v>1352</v>
      </c>
      <c r="C98" s="22">
        <f>SUM(C99:C103)</f>
        <v>-1352</v>
      </c>
      <c r="D98" s="22">
        <f t="shared" si="3"/>
        <v>0</v>
      </c>
      <c r="E98" s="30"/>
    </row>
    <row r="99" spans="1:5" s="15" customFormat="1" ht="15.75" hidden="1">
      <c r="A99" s="7" t="s">
        <v>84</v>
      </c>
      <c r="B99" s="21">
        <v>445</v>
      </c>
      <c r="C99" s="21">
        <v>-445</v>
      </c>
      <c r="D99" s="21">
        <f t="shared" si="3"/>
        <v>0</v>
      </c>
      <c r="E99" s="31"/>
    </row>
    <row r="100" spans="1:5" s="15" customFormat="1" ht="15.75" hidden="1">
      <c r="A100" s="7" t="s">
        <v>85</v>
      </c>
      <c r="B100" s="21">
        <v>250</v>
      </c>
      <c r="C100" s="21">
        <v>-250</v>
      </c>
      <c r="D100" s="21">
        <f t="shared" si="3"/>
        <v>0</v>
      </c>
      <c r="E100" s="31"/>
    </row>
    <row r="101" spans="1:5" s="15" customFormat="1" ht="15.75" hidden="1">
      <c r="A101" s="7" t="s">
        <v>86</v>
      </c>
      <c r="B101" s="21">
        <v>204</v>
      </c>
      <c r="C101" s="21">
        <v>-204</v>
      </c>
      <c r="D101" s="21">
        <f t="shared" si="3"/>
        <v>0</v>
      </c>
      <c r="E101" s="31"/>
    </row>
    <row r="102" spans="1:5" s="15" customFormat="1" ht="15.75" hidden="1">
      <c r="A102" s="7" t="s">
        <v>87</v>
      </c>
      <c r="B102" s="21">
        <v>241</v>
      </c>
      <c r="C102" s="21">
        <v>-241</v>
      </c>
      <c r="D102" s="21">
        <f t="shared" si="3"/>
        <v>0</v>
      </c>
      <c r="E102" s="31"/>
    </row>
    <row r="103" spans="1:5" s="15" customFormat="1" ht="15.75" hidden="1">
      <c r="A103" s="7" t="s">
        <v>88</v>
      </c>
      <c r="B103" s="21">
        <v>212</v>
      </c>
      <c r="C103" s="21">
        <v>-212</v>
      </c>
      <c r="D103" s="21">
        <f t="shared" si="3"/>
        <v>0</v>
      </c>
      <c r="E103" s="31"/>
    </row>
    <row r="104" spans="1:5" s="15" customFormat="1" ht="16.5" customHeight="1" hidden="1">
      <c r="A104" s="6" t="s">
        <v>16</v>
      </c>
      <c r="B104" s="22">
        <v>703</v>
      </c>
      <c r="C104" s="22">
        <f>SUM(C105:C107)</f>
        <v>-703</v>
      </c>
      <c r="D104" s="22">
        <f t="shared" si="3"/>
        <v>0</v>
      </c>
      <c r="E104" s="30"/>
    </row>
    <row r="105" spans="1:15" s="15" customFormat="1" ht="15.75" customHeight="1" hidden="1">
      <c r="A105" s="7" t="s">
        <v>89</v>
      </c>
      <c r="B105" s="21">
        <v>0</v>
      </c>
      <c r="C105" s="21"/>
      <c r="D105" s="21">
        <f t="shared" si="3"/>
        <v>0</v>
      </c>
      <c r="E105" s="31"/>
      <c r="F105" s="27"/>
      <c r="G105" s="21"/>
      <c r="H105" s="21"/>
      <c r="M105" s="27"/>
      <c r="O105" s="27"/>
    </row>
    <row r="106" spans="1:5" s="15" customFormat="1" ht="15.75" hidden="1">
      <c r="A106" s="7" t="s">
        <v>90</v>
      </c>
      <c r="B106" s="21">
        <v>703</v>
      </c>
      <c r="C106" s="21">
        <v>-703</v>
      </c>
      <c r="D106" s="21">
        <f t="shared" si="3"/>
        <v>0</v>
      </c>
      <c r="E106" s="31"/>
    </row>
    <row r="107" spans="1:15" s="15" customFormat="1" ht="15.75" customHeight="1" hidden="1">
      <c r="A107" s="7" t="s">
        <v>91</v>
      </c>
      <c r="B107" s="21">
        <v>0</v>
      </c>
      <c r="C107" s="21"/>
      <c r="D107" s="21">
        <f t="shared" si="3"/>
        <v>0</v>
      </c>
      <c r="E107" s="31"/>
      <c r="F107" s="27"/>
      <c r="G107" s="21"/>
      <c r="H107" s="21"/>
      <c r="M107" s="27"/>
      <c r="O107" s="27"/>
    </row>
    <row r="108" spans="1:5" s="15" customFormat="1" ht="15.75" hidden="1">
      <c r="A108" s="6" t="s">
        <v>17</v>
      </c>
      <c r="B108" s="22">
        <v>836</v>
      </c>
      <c r="C108" s="22">
        <f>C109+C110+C111+C112+C114+C115+C116</f>
        <v>-836</v>
      </c>
      <c r="D108" s="22">
        <f t="shared" si="3"/>
        <v>0</v>
      </c>
      <c r="E108" s="30"/>
    </row>
    <row r="109" spans="1:15" s="15" customFormat="1" ht="15.75" customHeight="1" hidden="1">
      <c r="A109" s="7" t="s">
        <v>92</v>
      </c>
      <c r="B109" s="21">
        <v>0</v>
      </c>
      <c r="C109" s="21"/>
      <c r="D109" s="21">
        <f t="shared" si="3"/>
        <v>0</v>
      </c>
      <c r="E109" s="31"/>
      <c r="F109" s="27"/>
      <c r="G109" s="21"/>
      <c r="H109" s="21"/>
      <c r="M109" s="27"/>
      <c r="O109" s="27"/>
    </row>
    <row r="110" spans="1:5" s="15" customFormat="1" ht="15.75" hidden="1">
      <c r="A110" s="7" t="s">
        <v>91</v>
      </c>
      <c r="B110" s="21">
        <v>193</v>
      </c>
      <c r="C110" s="21">
        <v>-193</v>
      </c>
      <c r="D110" s="21">
        <f t="shared" si="3"/>
        <v>0</v>
      </c>
      <c r="E110" s="31"/>
    </row>
    <row r="111" spans="1:5" s="15" customFormat="1" ht="15.75" hidden="1">
      <c r="A111" s="7" t="s">
        <v>93</v>
      </c>
      <c r="B111" s="21">
        <v>113</v>
      </c>
      <c r="C111" s="21">
        <v>-113</v>
      </c>
      <c r="D111" s="21">
        <f t="shared" si="3"/>
        <v>0</v>
      </c>
      <c r="E111" s="31"/>
    </row>
    <row r="112" spans="1:15" s="15" customFormat="1" ht="15.75" customHeight="1" hidden="1">
      <c r="A112" s="7" t="s">
        <v>94</v>
      </c>
      <c r="B112" s="21">
        <v>0</v>
      </c>
      <c r="C112" s="21">
        <v>0</v>
      </c>
      <c r="D112" s="21">
        <f t="shared" si="3"/>
        <v>0</v>
      </c>
      <c r="E112" s="31"/>
      <c r="F112" s="27"/>
      <c r="G112" s="21"/>
      <c r="H112" s="21"/>
      <c r="M112" s="27"/>
      <c r="O112" s="27"/>
    </row>
    <row r="113" spans="1:15" s="15" customFormat="1" ht="15.75" customHeight="1" hidden="1">
      <c r="A113" s="14" t="s">
        <v>1</v>
      </c>
      <c r="B113" s="21" t="s">
        <v>105</v>
      </c>
      <c r="C113" s="21" t="e">
        <v>#VALUE!</v>
      </c>
      <c r="D113" s="21" t="e">
        <f t="shared" si="3"/>
        <v>#VALUE!</v>
      </c>
      <c r="E113" s="31"/>
      <c r="F113" s="27"/>
      <c r="G113" s="21"/>
      <c r="H113" s="21"/>
      <c r="M113" s="27"/>
      <c r="O113" s="27"/>
    </row>
    <row r="114" spans="1:5" s="15" customFormat="1" ht="15.75" hidden="1">
      <c r="A114" s="7" t="s">
        <v>95</v>
      </c>
      <c r="B114" s="21">
        <v>190</v>
      </c>
      <c r="C114" s="21">
        <v>-190</v>
      </c>
      <c r="D114" s="21">
        <f t="shared" si="3"/>
        <v>0</v>
      </c>
      <c r="E114" s="31"/>
    </row>
    <row r="115" spans="1:5" s="15" customFormat="1" ht="15.75" hidden="1">
      <c r="A115" s="7" t="s">
        <v>72</v>
      </c>
      <c r="B115" s="21">
        <v>163</v>
      </c>
      <c r="C115" s="21">
        <v>-163</v>
      </c>
      <c r="D115" s="21">
        <f t="shared" si="3"/>
        <v>0</v>
      </c>
      <c r="E115" s="31"/>
    </row>
    <row r="116" spans="1:5" s="15" customFormat="1" ht="15.75" hidden="1">
      <c r="A116" s="7" t="s">
        <v>96</v>
      </c>
      <c r="B116" s="21">
        <v>177</v>
      </c>
      <c r="C116" s="21">
        <v>-177</v>
      </c>
      <c r="D116" s="21">
        <f t="shared" si="3"/>
        <v>0</v>
      </c>
      <c r="E116" s="31"/>
    </row>
    <row r="117" spans="1:5" s="15" customFormat="1" ht="15.75" hidden="1">
      <c r="A117" s="6" t="s">
        <v>18</v>
      </c>
      <c r="B117" s="22">
        <v>3151</v>
      </c>
      <c r="C117" s="22">
        <f>SUM(C118:C125)</f>
        <v>-3151</v>
      </c>
      <c r="D117" s="22">
        <f t="shared" si="3"/>
        <v>0</v>
      </c>
      <c r="E117" s="30"/>
    </row>
    <row r="118" spans="1:5" s="15" customFormat="1" ht="15.75" hidden="1">
      <c r="A118" s="7" t="s">
        <v>97</v>
      </c>
      <c r="B118" s="21">
        <v>568</v>
      </c>
      <c r="C118" s="21">
        <v>-568</v>
      </c>
      <c r="D118" s="21">
        <f t="shared" si="3"/>
        <v>0</v>
      </c>
      <c r="E118" s="31"/>
    </row>
    <row r="119" spans="1:5" s="15" customFormat="1" ht="15.75" hidden="1">
      <c r="A119" s="7" t="s">
        <v>98</v>
      </c>
      <c r="B119" s="21">
        <v>657</v>
      </c>
      <c r="C119" s="21">
        <v>-657</v>
      </c>
      <c r="D119" s="21">
        <f t="shared" si="3"/>
        <v>0</v>
      </c>
      <c r="E119" s="31"/>
    </row>
    <row r="120" spans="1:5" s="15" customFormat="1" ht="15.75" hidden="1">
      <c r="A120" s="7" t="s">
        <v>99</v>
      </c>
      <c r="B120" s="21">
        <v>938</v>
      </c>
      <c r="C120" s="21">
        <v>-938</v>
      </c>
      <c r="D120" s="21">
        <f t="shared" si="3"/>
        <v>0</v>
      </c>
      <c r="E120" s="31"/>
    </row>
    <row r="121" spans="1:15" s="15" customFormat="1" ht="15.75" customHeight="1" hidden="1">
      <c r="A121" s="7" t="s">
        <v>100</v>
      </c>
      <c r="B121" s="21">
        <v>0</v>
      </c>
      <c r="C121" s="21">
        <v>0</v>
      </c>
      <c r="D121" s="21">
        <f t="shared" si="3"/>
        <v>0</v>
      </c>
      <c r="E121" s="31"/>
      <c r="F121" s="27"/>
      <c r="G121" s="21"/>
      <c r="H121" s="21"/>
      <c r="M121" s="27"/>
      <c r="O121" s="27"/>
    </row>
    <row r="122" spans="1:15" s="15" customFormat="1" ht="15.75" customHeight="1" hidden="1">
      <c r="A122" s="7" t="s">
        <v>82</v>
      </c>
      <c r="B122" s="21">
        <v>0</v>
      </c>
      <c r="C122" s="21">
        <v>0</v>
      </c>
      <c r="D122" s="21">
        <f t="shared" si="3"/>
        <v>0</v>
      </c>
      <c r="E122" s="31"/>
      <c r="F122" s="27"/>
      <c r="G122" s="21"/>
      <c r="H122" s="21"/>
      <c r="M122" s="27"/>
      <c r="O122" s="27"/>
    </row>
    <row r="123" spans="1:15" s="15" customFormat="1" ht="15.75" customHeight="1" hidden="1">
      <c r="A123" s="7" t="s">
        <v>101</v>
      </c>
      <c r="B123" s="21">
        <v>0</v>
      </c>
      <c r="C123" s="21">
        <v>0</v>
      </c>
      <c r="D123" s="21">
        <f t="shared" si="3"/>
        <v>0</v>
      </c>
      <c r="E123" s="31"/>
      <c r="F123" s="27"/>
      <c r="G123" s="21"/>
      <c r="H123" s="21"/>
      <c r="M123" s="27"/>
      <c r="O123" s="27"/>
    </row>
    <row r="124" spans="1:15" s="15" customFormat="1" ht="15.75" customHeight="1" hidden="1">
      <c r="A124" s="7" t="s">
        <v>102</v>
      </c>
      <c r="B124" s="21">
        <v>0</v>
      </c>
      <c r="C124" s="21">
        <v>0</v>
      </c>
      <c r="D124" s="21">
        <f t="shared" si="3"/>
        <v>0</v>
      </c>
      <c r="E124" s="31"/>
      <c r="F124" s="27"/>
      <c r="G124" s="21"/>
      <c r="H124" s="21"/>
      <c r="M124" s="27"/>
      <c r="O124" s="27"/>
    </row>
    <row r="125" spans="1:5" s="15" customFormat="1" ht="15.75" hidden="1">
      <c r="A125" s="7" t="s">
        <v>103</v>
      </c>
      <c r="B125" s="21">
        <v>988</v>
      </c>
      <c r="C125" s="21">
        <v>-988</v>
      </c>
      <c r="D125" s="21">
        <f t="shared" si="3"/>
        <v>0</v>
      </c>
      <c r="E125" s="31"/>
    </row>
    <row r="126" spans="1:15" s="15" customFormat="1" ht="15.75" customHeight="1" hidden="1">
      <c r="A126" s="7" t="s">
        <v>104</v>
      </c>
      <c r="B126" s="21">
        <v>0</v>
      </c>
      <c r="C126" s="21"/>
      <c r="D126" s="21">
        <f t="shared" si="3"/>
        <v>0</v>
      </c>
      <c r="E126" s="31"/>
      <c r="F126" s="27"/>
      <c r="G126" s="21"/>
      <c r="H126" s="21"/>
      <c r="M126" s="27"/>
      <c r="O126" s="27"/>
    </row>
    <row r="127" spans="1:5" s="16" customFormat="1" ht="15.75" hidden="1">
      <c r="A127" s="8" t="s">
        <v>19</v>
      </c>
      <c r="B127" s="22">
        <v>17215</v>
      </c>
      <c r="C127" s="22">
        <f>C117+C108+C104+C98+C94+C89+C83+C78+C73+C67+C63+C56+C51+C42+C35+C29+C17</f>
        <v>-17215</v>
      </c>
      <c r="D127" s="22">
        <f t="shared" si="3"/>
        <v>0</v>
      </c>
      <c r="E127" s="30"/>
    </row>
    <row r="128" s="1" customFormat="1" ht="12.75" hidden="1"/>
    <row r="129" spans="14:16" s="1" customFormat="1" ht="12.75" hidden="1">
      <c r="N129" s="13">
        <f>N152+N176+N201+N219+N245+N258+N281+N305+N314+N327+N334</f>
        <v>766647</v>
      </c>
      <c r="O129" s="13">
        <f>O152+O176+O201+O219+O245+O258+O281+O305+O314+O327+O334</f>
        <v>10294</v>
      </c>
      <c r="P129" s="13">
        <f>P152+P176+P201+P219+P245+P258+P281+P305+P314+P327+P334</f>
        <v>776941</v>
      </c>
    </row>
    <row r="130" spans="14:16" s="1" customFormat="1" ht="12.75">
      <c r="N130" s="13"/>
      <c r="O130" s="13"/>
      <c r="P130" s="13"/>
    </row>
    <row r="131" spans="1:16" s="2" customFormat="1" ht="85.5" customHeight="1">
      <c r="A131" s="52" t="s">
        <v>134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</row>
    <row r="132" spans="2:16" s="1" customFormat="1" ht="12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1" customFormat="1" ht="36" customHeight="1">
      <c r="A133" s="4" t="s">
        <v>1</v>
      </c>
      <c r="B133" s="14" t="s">
        <v>110</v>
      </c>
      <c r="C133" s="14" t="s">
        <v>111</v>
      </c>
      <c r="D133" s="14" t="s">
        <v>110</v>
      </c>
      <c r="E133" s="4" t="s">
        <v>118</v>
      </c>
      <c r="F133" s="14" t="s">
        <v>111</v>
      </c>
      <c r="G133" s="4" t="s">
        <v>112</v>
      </c>
      <c r="J133" s="14" t="s">
        <v>122</v>
      </c>
      <c r="K133" s="14" t="s">
        <v>111</v>
      </c>
      <c r="L133" s="4" t="s">
        <v>113</v>
      </c>
      <c r="M133" s="14" t="s">
        <v>111</v>
      </c>
      <c r="N133" s="14" t="s">
        <v>122</v>
      </c>
      <c r="O133" s="14" t="s">
        <v>111</v>
      </c>
      <c r="P133" s="14" t="s">
        <v>122</v>
      </c>
    </row>
    <row r="134" spans="1:16" s="1" customFormat="1" ht="15.75">
      <c r="A134" s="17" t="s">
        <v>20</v>
      </c>
      <c r="B134" s="14"/>
      <c r="C134" s="14"/>
      <c r="D134" s="14"/>
      <c r="E134" s="42">
        <v>50</v>
      </c>
      <c r="F134" s="14"/>
      <c r="G134" s="4"/>
      <c r="J134" s="24">
        <f>D134+E134</f>
        <v>50</v>
      </c>
      <c r="K134" s="14"/>
      <c r="L134" s="4"/>
      <c r="M134" s="14"/>
      <c r="N134" s="24">
        <f>J134+M134</f>
        <v>50</v>
      </c>
      <c r="O134" s="14"/>
      <c r="P134" s="24">
        <f>N134+O134</f>
        <v>50</v>
      </c>
    </row>
    <row r="135" spans="1:16" s="1" customFormat="1" ht="15.75">
      <c r="A135" s="5" t="s">
        <v>2</v>
      </c>
      <c r="B135" s="11">
        <v>5200</v>
      </c>
      <c r="C135" s="24"/>
      <c r="D135" s="21">
        <f aca="true" t="shared" si="4" ref="D135:D151">B135+C135</f>
        <v>5200</v>
      </c>
      <c r="E135" s="24">
        <v>800</v>
      </c>
      <c r="F135" s="24"/>
      <c r="G135" s="21"/>
      <c r="J135" s="24">
        <f>D135+E135</f>
        <v>6000</v>
      </c>
      <c r="K135" s="24"/>
      <c r="L135" s="21">
        <f aca="true" t="shared" si="5" ref="L135:L151">J135+K135</f>
        <v>6000</v>
      </c>
      <c r="M135" s="24">
        <v>1050</v>
      </c>
      <c r="N135" s="24">
        <f aca="true" t="shared" si="6" ref="N135:N151">J135+M135</f>
        <v>7050</v>
      </c>
      <c r="O135" s="24">
        <v>1500</v>
      </c>
      <c r="P135" s="24">
        <f aca="true" t="shared" si="7" ref="P135:P151">N135+O135</f>
        <v>8550</v>
      </c>
    </row>
    <row r="136" spans="1:16" s="1" customFormat="1" ht="15.75">
      <c r="A136" s="5" t="s">
        <v>3</v>
      </c>
      <c r="B136" s="11">
        <v>6800</v>
      </c>
      <c r="C136" s="24"/>
      <c r="D136" s="21">
        <f t="shared" si="4"/>
        <v>6800</v>
      </c>
      <c r="E136" s="24">
        <v>1000</v>
      </c>
      <c r="F136" s="24"/>
      <c r="G136" s="21"/>
      <c r="J136" s="24">
        <f aca="true" t="shared" si="8" ref="J136:J151">D136+E136</f>
        <v>7800</v>
      </c>
      <c r="K136" s="24"/>
      <c r="L136" s="21">
        <f t="shared" si="5"/>
        <v>7800</v>
      </c>
      <c r="M136" s="24">
        <v>1250</v>
      </c>
      <c r="N136" s="24">
        <f t="shared" si="6"/>
        <v>9050</v>
      </c>
      <c r="O136" s="24">
        <v>890</v>
      </c>
      <c r="P136" s="24">
        <f t="shared" si="7"/>
        <v>9940</v>
      </c>
    </row>
    <row r="137" spans="1:16" s="1" customFormat="1" ht="15.75">
      <c r="A137" s="5" t="s">
        <v>4</v>
      </c>
      <c r="B137" s="11">
        <v>1800</v>
      </c>
      <c r="C137" s="24"/>
      <c r="D137" s="21">
        <f t="shared" si="4"/>
        <v>1800</v>
      </c>
      <c r="E137" s="24">
        <v>100</v>
      </c>
      <c r="F137" s="24"/>
      <c r="G137" s="21"/>
      <c r="J137" s="24">
        <f t="shared" si="8"/>
        <v>1900</v>
      </c>
      <c r="K137" s="24"/>
      <c r="L137" s="21">
        <f t="shared" si="5"/>
        <v>1900</v>
      </c>
      <c r="M137" s="24"/>
      <c r="N137" s="24">
        <f t="shared" si="6"/>
        <v>1900</v>
      </c>
      <c r="O137" s="24">
        <v>340</v>
      </c>
      <c r="P137" s="24">
        <f t="shared" si="7"/>
        <v>2240</v>
      </c>
    </row>
    <row r="138" spans="1:16" s="1" customFormat="1" ht="15.75">
      <c r="A138" s="5" t="s">
        <v>5</v>
      </c>
      <c r="B138" s="11">
        <v>2000</v>
      </c>
      <c r="C138" s="24"/>
      <c r="D138" s="21">
        <f t="shared" si="4"/>
        <v>2000</v>
      </c>
      <c r="E138" s="24">
        <v>200</v>
      </c>
      <c r="F138" s="24"/>
      <c r="G138" s="21"/>
      <c r="J138" s="24">
        <f t="shared" si="8"/>
        <v>2200</v>
      </c>
      <c r="K138" s="24"/>
      <c r="L138" s="21">
        <f t="shared" si="5"/>
        <v>2200</v>
      </c>
      <c r="M138" s="24">
        <v>400</v>
      </c>
      <c r="N138" s="24">
        <f t="shared" si="6"/>
        <v>2600</v>
      </c>
      <c r="O138" s="24">
        <v>224</v>
      </c>
      <c r="P138" s="24">
        <f t="shared" si="7"/>
        <v>2824</v>
      </c>
    </row>
    <row r="139" spans="1:16" s="1" customFormat="1" ht="15.75">
      <c r="A139" s="5" t="s">
        <v>6</v>
      </c>
      <c r="B139" s="11">
        <v>1900</v>
      </c>
      <c r="C139" s="24"/>
      <c r="D139" s="21">
        <f t="shared" si="4"/>
        <v>1900</v>
      </c>
      <c r="E139" s="24">
        <v>200</v>
      </c>
      <c r="F139" s="24"/>
      <c r="G139" s="21"/>
      <c r="J139" s="24">
        <f t="shared" si="8"/>
        <v>2100</v>
      </c>
      <c r="K139" s="24"/>
      <c r="L139" s="21">
        <f t="shared" si="5"/>
        <v>2100</v>
      </c>
      <c r="M139" s="24">
        <v>950</v>
      </c>
      <c r="N139" s="24">
        <f t="shared" si="6"/>
        <v>3050</v>
      </c>
      <c r="O139" s="24">
        <v>192</v>
      </c>
      <c r="P139" s="24">
        <f t="shared" si="7"/>
        <v>3242</v>
      </c>
    </row>
    <row r="140" spans="1:16" s="1" customFormat="1" ht="15.75">
      <c r="A140" s="5" t="s">
        <v>7</v>
      </c>
      <c r="B140" s="11">
        <v>1500</v>
      </c>
      <c r="C140" s="24"/>
      <c r="D140" s="21">
        <f t="shared" si="4"/>
        <v>1500</v>
      </c>
      <c r="E140" s="24">
        <v>1000</v>
      </c>
      <c r="F140" s="24"/>
      <c r="G140" s="21"/>
      <c r="J140" s="24">
        <f t="shared" si="8"/>
        <v>2500</v>
      </c>
      <c r="K140" s="24"/>
      <c r="L140" s="21">
        <f t="shared" si="5"/>
        <v>2500</v>
      </c>
      <c r="M140" s="24">
        <v>-300</v>
      </c>
      <c r="N140" s="24">
        <f t="shared" si="6"/>
        <v>2200</v>
      </c>
      <c r="O140" s="24">
        <v>460</v>
      </c>
      <c r="P140" s="24">
        <f t="shared" si="7"/>
        <v>2660</v>
      </c>
    </row>
    <row r="141" spans="1:16" s="1" customFormat="1" ht="15.75">
      <c r="A141" s="5" t="s">
        <v>8</v>
      </c>
      <c r="B141" s="11">
        <v>1500</v>
      </c>
      <c r="C141" s="24"/>
      <c r="D141" s="21">
        <f t="shared" si="4"/>
        <v>1500</v>
      </c>
      <c r="E141" s="24">
        <v>300</v>
      </c>
      <c r="F141" s="24"/>
      <c r="G141" s="21"/>
      <c r="J141" s="24">
        <f t="shared" si="8"/>
        <v>1800</v>
      </c>
      <c r="K141" s="24"/>
      <c r="L141" s="21">
        <f t="shared" si="5"/>
        <v>1800</v>
      </c>
      <c r="M141" s="24">
        <v>630</v>
      </c>
      <c r="N141" s="24">
        <f t="shared" si="6"/>
        <v>2430</v>
      </c>
      <c r="O141" s="24">
        <v>170</v>
      </c>
      <c r="P141" s="24">
        <f t="shared" si="7"/>
        <v>2600</v>
      </c>
    </row>
    <row r="142" spans="1:16" s="1" customFormat="1" ht="15.75">
      <c r="A142" s="5" t="s">
        <v>9</v>
      </c>
      <c r="B142" s="11">
        <v>1300</v>
      </c>
      <c r="C142" s="24"/>
      <c r="D142" s="21">
        <f t="shared" si="4"/>
        <v>1300</v>
      </c>
      <c r="E142" s="24">
        <v>500</v>
      </c>
      <c r="F142" s="24"/>
      <c r="G142" s="21"/>
      <c r="J142" s="24">
        <f t="shared" si="8"/>
        <v>1800</v>
      </c>
      <c r="K142" s="24"/>
      <c r="L142" s="21">
        <f t="shared" si="5"/>
        <v>1800</v>
      </c>
      <c r="M142" s="24"/>
      <c r="N142" s="24">
        <f t="shared" si="6"/>
        <v>1800</v>
      </c>
      <c r="O142" s="24"/>
      <c r="P142" s="24">
        <f t="shared" si="7"/>
        <v>1800</v>
      </c>
    </row>
    <row r="143" spans="1:16" s="1" customFormat="1" ht="15.75">
      <c r="A143" s="5" t="s">
        <v>10</v>
      </c>
      <c r="B143" s="11">
        <v>1500</v>
      </c>
      <c r="C143" s="24"/>
      <c r="D143" s="21">
        <f t="shared" si="4"/>
        <v>1500</v>
      </c>
      <c r="E143" s="24"/>
      <c r="F143" s="24"/>
      <c r="G143" s="21"/>
      <c r="J143" s="24">
        <f t="shared" si="8"/>
        <v>1500</v>
      </c>
      <c r="K143" s="24"/>
      <c r="L143" s="21">
        <f t="shared" si="5"/>
        <v>1500</v>
      </c>
      <c r="M143" s="24">
        <v>-630</v>
      </c>
      <c r="N143" s="24">
        <f t="shared" si="6"/>
        <v>870</v>
      </c>
      <c r="O143" s="24">
        <v>394</v>
      </c>
      <c r="P143" s="24">
        <f t="shared" si="7"/>
        <v>1264</v>
      </c>
    </row>
    <row r="144" spans="1:16" s="1" customFormat="1" ht="15.75">
      <c r="A144" s="5" t="s">
        <v>11</v>
      </c>
      <c r="B144" s="11">
        <v>700</v>
      </c>
      <c r="C144" s="5"/>
      <c r="D144" s="21">
        <f t="shared" si="4"/>
        <v>700</v>
      </c>
      <c r="E144" s="5"/>
      <c r="F144" s="5"/>
      <c r="G144" s="21"/>
      <c r="J144" s="24">
        <f t="shared" si="8"/>
        <v>700</v>
      </c>
      <c r="K144" s="5"/>
      <c r="L144" s="21">
        <f t="shared" si="5"/>
        <v>700</v>
      </c>
      <c r="M144" s="5"/>
      <c r="N144" s="24">
        <f t="shared" si="6"/>
        <v>700</v>
      </c>
      <c r="O144" s="5">
        <v>471</v>
      </c>
      <c r="P144" s="24">
        <f t="shared" si="7"/>
        <v>1171</v>
      </c>
    </row>
    <row r="145" spans="1:16" s="1" customFormat="1" ht="15.75">
      <c r="A145" s="5" t="s">
        <v>12</v>
      </c>
      <c r="B145" s="11">
        <v>1000</v>
      </c>
      <c r="C145" s="24"/>
      <c r="D145" s="21">
        <f t="shared" si="4"/>
        <v>1000</v>
      </c>
      <c r="E145" s="24">
        <v>550</v>
      </c>
      <c r="F145" s="24"/>
      <c r="G145" s="21"/>
      <c r="J145" s="24">
        <f t="shared" si="8"/>
        <v>1550</v>
      </c>
      <c r="K145" s="24"/>
      <c r="L145" s="21">
        <f t="shared" si="5"/>
        <v>1550</v>
      </c>
      <c r="M145" s="24">
        <v>-150</v>
      </c>
      <c r="N145" s="24">
        <f t="shared" si="6"/>
        <v>1400</v>
      </c>
      <c r="O145" s="24"/>
      <c r="P145" s="24">
        <f t="shared" si="7"/>
        <v>1400</v>
      </c>
    </row>
    <row r="146" spans="1:16" s="1" customFormat="1" ht="15.75">
      <c r="A146" s="5" t="s">
        <v>13</v>
      </c>
      <c r="B146" s="11">
        <v>3400</v>
      </c>
      <c r="C146" s="24"/>
      <c r="D146" s="21">
        <f t="shared" si="4"/>
        <v>3400</v>
      </c>
      <c r="E146" s="24">
        <v>300</v>
      </c>
      <c r="F146" s="24"/>
      <c r="G146" s="21"/>
      <c r="J146" s="24">
        <f t="shared" si="8"/>
        <v>3700</v>
      </c>
      <c r="K146" s="24"/>
      <c r="L146" s="21">
        <f t="shared" si="5"/>
        <v>3700</v>
      </c>
      <c r="M146" s="24">
        <v>500</v>
      </c>
      <c r="N146" s="24">
        <f t="shared" si="6"/>
        <v>4200</v>
      </c>
      <c r="O146" s="24">
        <v>385</v>
      </c>
      <c r="P146" s="24">
        <f t="shared" si="7"/>
        <v>4585</v>
      </c>
    </row>
    <row r="147" spans="1:16" s="1" customFormat="1" ht="15.75">
      <c r="A147" s="5" t="s">
        <v>14</v>
      </c>
      <c r="B147" s="11">
        <v>3700</v>
      </c>
      <c r="C147" s="24"/>
      <c r="D147" s="21">
        <f t="shared" si="4"/>
        <v>3700</v>
      </c>
      <c r="E147" s="24">
        <v>300</v>
      </c>
      <c r="F147" s="24"/>
      <c r="G147" s="21"/>
      <c r="J147" s="24">
        <f t="shared" si="8"/>
        <v>4000</v>
      </c>
      <c r="K147" s="24"/>
      <c r="L147" s="21">
        <f t="shared" si="5"/>
        <v>4000</v>
      </c>
      <c r="M147" s="24">
        <v>1700</v>
      </c>
      <c r="N147" s="24">
        <f t="shared" si="6"/>
        <v>5700</v>
      </c>
      <c r="O147" s="24"/>
      <c r="P147" s="24">
        <f t="shared" si="7"/>
        <v>5700</v>
      </c>
    </row>
    <row r="148" spans="1:16" s="1" customFormat="1" ht="15.75">
      <c r="A148" s="5" t="s">
        <v>15</v>
      </c>
      <c r="B148" s="11">
        <v>1500</v>
      </c>
      <c r="C148" s="24"/>
      <c r="D148" s="21">
        <f t="shared" si="4"/>
        <v>1500</v>
      </c>
      <c r="E148" s="24">
        <v>1400</v>
      </c>
      <c r="F148" s="24"/>
      <c r="G148" s="21"/>
      <c r="J148" s="24">
        <f t="shared" si="8"/>
        <v>2900</v>
      </c>
      <c r="K148" s="24"/>
      <c r="L148" s="21">
        <f t="shared" si="5"/>
        <v>2900</v>
      </c>
      <c r="M148" s="24"/>
      <c r="N148" s="24">
        <f t="shared" si="6"/>
        <v>2900</v>
      </c>
      <c r="O148" s="24">
        <v>626</v>
      </c>
      <c r="P148" s="24">
        <f t="shared" si="7"/>
        <v>3526</v>
      </c>
    </row>
    <row r="149" spans="1:16" s="1" customFormat="1" ht="15.75">
      <c r="A149" s="5" t="s">
        <v>16</v>
      </c>
      <c r="B149" s="11">
        <v>3800</v>
      </c>
      <c r="C149" s="24"/>
      <c r="D149" s="21">
        <f t="shared" si="4"/>
        <v>3800</v>
      </c>
      <c r="E149" s="24"/>
      <c r="F149" s="24"/>
      <c r="G149" s="21"/>
      <c r="J149" s="24">
        <f t="shared" si="8"/>
        <v>3800</v>
      </c>
      <c r="K149" s="24"/>
      <c r="L149" s="21">
        <f t="shared" si="5"/>
        <v>3800</v>
      </c>
      <c r="M149" s="24">
        <v>-200</v>
      </c>
      <c r="N149" s="24">
        <f t="shared" si="6"/>
        <v>3600</v>
      </c>
      <c r="O149" s="24">
        <v>550</v>
      </c>
      <c r="P149" s="24">
        <f t="shared" si="7"/>
        <v>4150</v>
      </c>
    </row>
    <row r="150" spans="1:16" s="1" customFormat="1" ht="15.75">
      <c r="A150" s="5" t="s">
        <v>17</v>
      </c>
      <c r="B150" s="11">
        <v>1000</v>
      </c>
      <c r="C150" s="24"/>
      <c r="D150" s="21">
        <f t="shared" si="4"/>
        <v>1000</v>
      </c>
      <c r="E150" s="24">
        <v>100</v>
      </c>
      <c r="F150" s="24"/>
      <c r="G150" s="21"/>
      <c r="J150" s="24">
        <f t="shared" si="8"/>
        <v>1100</v>
      </c>
      <c r="K150" s="24"/>
      <c r="L150" s="21">
        <f t="shared" si="5"/>
        <v>1100</v>
      </c>
      <c r="M150" s="24">
        <v>200</v>
      </c>
      <c r="N150" s="24">
        <f t="shared" si="6"/>
        <v>1300</v>
      </c>
      <c r="O150" s="24">
        <v>140</v>
      </c>
      <c r="P150" s="24">
        <f t="shared" si="7"/>
        <v>1440</v>
      </c>
    </row>
    <row r="151" spans="1:16" s="1" customFormat="1" ht="15.75">
      <c r="A151" s="5" t="s">
        <v>18</v>
      </c>
      <c r="B151" s="11">
        <v>11400</v>
      </c>
      <c r="C151" s="24"/>
      <c r="D151" s="21">
        <f t="shared" si="4"/>
        <v>11400</v>
      </c>
      <c r="E151" s="24">
        <v>3200</v>
      </c>
      <c r="F151" s="24"/>
      <c r="G151" s="21"/>
      <c r="J151" s="24">
        <f t="shared" si="8"/>
        <v>14600</v>
      </c>
      <c r="K151" s="24"/>
      <c r="L151" s="21">
        <f t="shared" si="5"/>
        <v>14600</v>
      </c>
      <c r="M151" s="24">
        <v>-200</v>
      </c>
      <c r="N151" s="24">
        <f t="shared" si="6"/>
        <v>14400</v>
      </c>
      <c r="O151" s="24"/>
      <c r="P151" s="24">
        <f t="shared" si="7"/>
        <v>14400</v>
      </c>
    </row>
    <row r="152" spans="1:16" s="1" customFormat="1" ht="15.75">
      <c r="A152" s="5" t="s">
        <v>19</v>
      </c>
      <c r="B152" s="11">
        <f>SUM(B135:B151)</f>
        <v>50000</v>
      </c>
      <c r="C152" s="11">
        <f>SUM(C135:C151)</f>
        <v>0</v>
      </c>
      <c r="D152" s="11">
        <f>SUM(D134:D151)</f>
        <v>50000</v>
      </c>
      <c r="E152" s="11">
        <f aca="true" t="shared" si="9" ref="E152:J152">SUM(E134:E151)</f>
        <v>10000</v>
      </c>
      <c r="F152" s="11">
        <f t="shared" si="9"/>
        <v>0</v>
      </c>
      <c r="G152" s="11">
        <f t="shared" si="9"/>
        <v>0</v>
      </c>
      <c r="H152" s="11">
        <f t="shared" si="9"/>
        <v>0</v>
      </c>
      <c r="I152" s="11">
        <f t="shared" si="9"/>
        <v>0</v>
      </c>
      <c r="J152" s="11">
        <f t="shared" si="9"/>
        <v>60000</v>
      </c>
      <c r="K152" s="11">
        <f>SUM(K135:K151)</f>
        <v>0</v>
      </c>
      <c r="L152" s="11">
        <f>SUM(L135:L151)</f>
        <v>59950</v>
      </c>
      <c r="M152" s="11">
        <f>SUM(M134:M151)</f>
        <v>5200</v>
      </c>
      <c r="N152" s="11">
        <f>SUM(N134:N151)</f>
        <v>65200</v>
      </c>
      <c r="O152" s="11">
        <f>SUM(O134:O151)</f>
        <v>6342</v>
      </c>
      <c r="P152" s="11">
        <f>SUM(P134:P151)</f>
        <v>71542</v>
      </c>
    </row>
    <row r="153" s="1" customFormat="1" ht="12.75"/>
    <row r="155" spans="1:12" s="9" customFormat="1" ht="63" customHeight="1" hidden="1">
      <c r="A155" s="51" t="s">
        <v>123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20"/>
      <c r="L155" s="20"/>
    </row>
    <row r="156" spans="1:16" s="9" customFormat="1" ht="15.75" hidden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20"/>
      <c r="L156" s="20"/>
      <c r="M156" s="35"/>
      <c r="N156" s="35"/>
      <c r="O156" s="35"/>
      <c r="P156" s="35"/>
    </row>
    <row r="157" spans="1:16" ht="31.5" hidden="1">
      <c r="A157" s="4" t="s">
        <v>1</v>
      </c>
      <c r="B157" s="14" t="s">
        <v>110</v>
      </c>
      <c r="C157" s="14" t="s">
        <v>111</v>
      </c>
      <c r="D157" s="14" t="s">
        <v>110</v>
      </c>
      <c r="E157" s="4" t="s">
        <v>118</v>
      </c>
      <c r="F157" s="14" t="s">
        <v>111</v>
      </c>
      <c r="G157" s="4" t="s">
        <v>112</v>
      </c>
      <c r="H157" s="1"/>
      <c r="I157" s="1"/>
      <c r="J157" s="14" t="s">
        <v>126</v>
      </c>
      <c r="K157" s="14" t="s">
        <v>111</v>
      </c>
      <c r="L157" s="4" t="s">
        <v>113</v>
      </c>
      <c r="M157" s="14" t="s">
        <v>111</v>
      </c>
      <c r="N157" s="14" t="s">
        <v>126</v>
      </c>
      <c r="O157" s="14" t="s">
        <v>111</v>
      </c>
      <c r="P157" s="14" t="s">
        <v>126</v>
      </c>
    </row>
    <row r="158" spans="1:16" ht="15.75" hidden="1">
      <c r="A158" s="5" t="s">
        <v>2</v>
      </c>
      <c r="B158" s="10">
        <v>82050</v>
      </c>
      <c r="C158" s="10"/>
      <c r="D158" s="21">
        <f aca="true" t="shared" si="10" ref="D158:D175">B158+C158</f>
        <v>82050</v>
      </c>
      <c r="E158" s="10"/>
      <c r="F158" s="10"/>
      <c r="G158" s="21"/>
      <c r="J158" s="24">
        <f aca="true" t="shared" si="11" ref="J158:J175">D158+E158</f>
        <v>82050</v>
      </c>
      <c r="K158" s="10"/>
      <c r="L158" s="21">
        <f aca="true" t="shared" si="12" ref="L158:L175">J158+K158</f>
        <v>82050</v>
      </c>
      <c r="M158" s="10"/>
      <c r="N158" s="24">
        <f aca="true" t="shared" si="13" ref="N158:N175">J158+M158</f>
        <v>82050</v>
      </c>
      <c r="O158" s="10"/>
      <c r="P158" s="24">
        <f aca="true" t="shared" si="14" ref="P158:P175">N158+O158</f>
        <v>82050</v>
      </c>
    </row>
    <row r="159" spans="1:16" ht="15.75" hidden="1">
      <c r="A159" s="5" t="s">
        <v>3</v>
      </c>
      <c r="B159" s="10">
        <v>68602</v>
      </c>
      <c r="C159" s="10"/>
      <c r="D159" s="21">
        <f t="shared" si="10"/>
        <v>68602</v>
      </c>
      <c r="E159" s="32"/>
      <c r="F159" s="10"/>
      <c r="G159" s="21"/>
      <c r="J159" s="24">
        <f t="shared" si="11"/>
        <v>68602</v>
      </c>
      <c r="K159" s="10"/>
      <c r="L159" s="21">
        <f t="shared" si="12"/>
        <v>68602</v>
      </c>
      <c r="M159" s="10"/>
      <c r="N159" s="24">
        <f t="shared" si="13"/>
        <v>68602</v>
      </c>
      <c r="O159" s="10"/>
      <c r="P159" s="24">
        <f t="shared" si="14"/>
        <v>68602</v>
      </c>
    </row>
    <row r="160" spans="1:16" ht="15.75" hidden="1">
      <c r="A160" s="5" t="s">
        <v>22</v>
      </c>
      <c r="B160" s="10">
        <v>54796</v>
      </c>
      <c r="C160" s="10"/>
      <c r="D160" s="21">
        <f t="shared" si="10"/>
        <v>54796</v>
      </c>
      <c r="E160" s="32"/>
      <c r="F160" s="10"/>
      <c r="G160" s="21"/>
      <c r="J160" s="24">
        <f t="shared" si="11"/>
        <v>54796</v>
      </c>
      <c r="K160" s="10"/>
      <c r="L160" s="21">
        <f t="shared" si="12"/>
        <v>54796</v>
      </c>
      <c r="M160" s="10"/>
      <c r="N160" s="24">
        <f t="shared" si="13"/>
        <v>54796</v>
      </c>
      <c r="O160" s="10"/>
      <c r="P160" s="24">
        <f t="shared" si="14"/>
        <v>54796</v>
      </c>
    </row>
    <row r="161" spans="1:16" ht="15.75" hidden="1">
      <c r="A161" s="5" t="s">
        <v>4</v>
      </c>
      <c r="B161" s="10">
        <v>40888</v>
      </c>
      <c r="C161" s="10"/>
      <c r="D161" s="21">
        <f t="shared" si="10"/>
        <v>40888</v>
      </c>
      <c r="E161" s="32"/>
      <c r="F161" s="10"/>
      <c r="G161" s="21"/>
      <c r="J161" s="24">
        <f t="shared" si="11"/>
        <v>40888</v>
      </c>
      <c r="K161" s="10"/>
      <c r="L161" s="21">
        <f t="shared" si="12"/>
        <v>40888</v>
      </c>
      <c r="M161" s="10"/>
      <c r="N161" s="24">
        <f t="shared" si="13"/>
        <v>40888</v>
      </c>
      <c r="O161" s="10"/>
      <c r="P161" s="24">
        <f t="shared" si="14"/>
        <v>40888</v>
      </c>
    </row>
    <row r="162" spans="1:16" ht="15.75" hidden="1">
      <c r="A162" s="5" t="s">
        <v>5</v>
      </c>
      <c r="B162" s="10">
        <v>36522</v>
      </c>
      <c r="C162" s="10"/>
      <c r="D162" s="21">
        <f t="shared" si="10"/>
        <v>36522</v>
      </c>
      <c r="E162" s="10"/>
      <c r="F162" s="10"/>
      <c r="G162" s="21"/>
      <c r="J162" s="24">
        <f t="shared" si="11"/>
        <v>36522</v>
      </c>
      <c r="K162" s="10"/>
      <c r="L162" s="21">
        <f t="shared" si="12"/>
        <v>36522</v>
      </c>
      <c r="M162" s="10"/>
      <c r="N162" s="24">
        <f t="shared" si="13"/>
        <v>36522</v>
      </c>
      <c r="O162" s="10"/>
      <c r="P162" s="24">
        <f t="shared" si="14"/>
        <v>36522</v>
      </c>
    </row>
    <row r="163" spans="1:16" ht="15.75" hidden="1">
      <c r="A163" s="5" t="s">
        <v>6</v>
      </c>
      <c r="B163" s="10">
        <v>23338</v>
      </c>
      <c r="C163" s="10"/>
      <c r="D163" s="21">
        <f t="shared" si="10"/>
        <v>23338</v>
      </c>
      <c r="E163" s="10"/>
      <c r="F163" s="10"/>
      <c r="G163" s="21"/>
      <c r="J163" s="24">
        <f t="shared" si="11"/>
        <v>23338</v>
      </c>
      <c r="K163" s="10"/>
      <c r="L163" s="21">
        <f t="shared" si="12"/>
        <v>23338</v>
      </c>
      <c r="M163" s="10"/>
      <c r="N163" s="24">
        <f t="shared" si="13"/>
        <v>23338</v>
      </c>
      <c r="O163" s="10"/>
      <c r="P163" s="24">
        <f t="shared" si="14"/>
        <v>23338</v>
      </c>
    </row>
    <row r="164" spans="1:16" ht="15.75" hidden="1">
      <c r="A164" s="5" t="s">
        <v>7</v>
      </c>
      <c r="B164" s="10">
        <v>4562</v>
      </c>
      <c r="C164" s="10"/>
      <c r="D164" s="21">
        <f t="shared" si="10"/>
        <v>4562</v>
      </c>
      <c r="E164" s="10"/>
      <c r="F164" s="10"/>
      <c r="G164" s="21"/>
      <c r="J164" s="24">
        <f t="shared" si="11"/>
        <v>4562</v>
      </c>
      <c r="K164" s="10"/>
      <c r="L164" s="21">
        <f t="shared" si="12"/>
        <v>4562</v>
      </c>
      <c r="M164" s="10"/>
      <c r="N164" s="24">
        <f t="shared" si="13"/>
        <v>4562</v>
      </c>
      <c r="O164" s="10"/>
      <c r="P164" s="24">
        <f t="shared" si="14"/>
        <v>4562</v>
      </c>
    </row>
    <row r="165" spans="1:16" ht="15.75" hidden="1">
      <c r="A165" s="5" t="s">
        <v>8</v>
      </c>
      <c r="B165" s="10">
        <v>14388</v>
      </c>
      <c r="C165" s="10"/>
      <c r="D165" s="21">
        <f t="shared" si="10"/>
        <v>14388</v>
      </c>
      <c r="E165" s="10"/>
      <c r="F165" s="10"/>
      <c r="G165" s="21"/>
      <c r="J165" s="24">
        <f t="shared" si="11"/>
        <v>14388</v>
      </c>
      <c r="K165" s="10"/>
      <c r="L165" s="21">
        <f t="shared" si="12"/>
        <v>14388</v>
      </c>
      <c r="M165" s="10"/>
      <c r="N165" s="24">
        <f t="shared" si="13"/>
        <v>14388</v>
      </c>
      <c r="O165" s="10"/>
      <c r="P165" s="24">
        <f t="shared" si="14"/>
        <v>14388</v>
      </c>
    </row>
    <row r="166" spans="1:16" ht="15.75" hidden="1">
      <c r="A166" s="5" t="s">
        <v>9</v>
      </c>
      <c r="B166" s="10">
        <v>5053</v>
      </c>
      <c r="C166" s="10"/>
      <c r="D166" s="21">
        <f t="shared" si="10"/>
        <v>5053</v>
      </c>
      <c r="E166" s="10"/>
      <c r="F166" s="10"/>
      <c r="G166" s="21"/>
      <c r="J166" s="24">
        <f t="shared" si="11"/>
        <v>5053</v>
      </c>
      <c r="K166" s="10"/>
      <c r="L166" s="21">
        <f t="shared" si="12"/>
        <v>5053</v>
      </c>
      <c r="M166" s="10"/>
      <c r="N166" s="24">
        <f t="shared" si="13"/>
        <v>5053</v>
      </c>
      <c r="O166" s="10"/>
      <c r="P166" s="24">
        <f t="shared" si="14"/>
        <v>5053</v>
      </c>
    </row>
    <row r="167" spans="1:16" ht="15.75" hidden="1">
      <c r="A167" s="5" t="s">
        <v>10</v>
      </c>
      <c r="B167" s="10">
        <v>8832</v>
      </c>
      <c r="C167" s="10"/>
      <c r="D167" s="21">
        <f t="shared" si="10"/>
        <v>8832</v>
      </c>
      <c r="E167" s="10"/>
      <c r="F167" s="10"/>
      <c r="G167" s="21"/>
      <c r="J167" s="24">
        <f t="shared" si="11"/>
        <v>8832</v>
      </c>
      <c r="K167" s="10"/>
      <c r="L167" s="21">
        <f t="shared" si="12"/>
        <v>8832</v>
      </c>
      <c r="M167" s="10"/>
      <c r="N167" s="24">
        <f t="shared" si="13"/>
        <v>8832</v>
      </c>
      <c r="O167" s="10"/>
      <c r="P167" s="24">
        <f t="shared" si="14"/>
        <v>8832</v>
      </c>
    </row>
    <row r="168" spans="1:16" ht="15.75" hidden="1">
      <c r="A168" s="5" t="s">
        <v>11</v>
      </c>
      <c r="B168" s="10">
        <v>4692</v>
      </c>
      <c r="C168" s="10"/>
      <c r="D168" s="21">
        <f t="shared" si="10"/>
        <v>4692</v>
      </c>
      <c r="E168" s="32"/>
      <c r="F168" s="10"/>
      <c r="G168" s="21"/>
      <c r="J168" s="24">
        <f t="shared" si="11"/>
        <v>4692</v>
      </c>
      <c r="K168" s="10"/>
      <c r="L168" s="21">
        <f t="shared" si="12"/>
        <v>4692</v>
      </c>
      <c r="M168" s="10"/>
      <c r="N168" s="24">
        <f t="shared" si="13"/>
        <v>4692</v>
      </c>
      <c r="O168" s="10"/>
      <c r="P168" s="24">
        <f t="shared" si="14"/>
        <v>4692</v>
      </c>
    </row>
    <row r="169" spans="1:16" ht="15.75" hidden="1">
      <c r="A169" s="5" t="s">
        <v>12</v>
      </c>
      <c r="B169" s="10">
        <v>2539</v>
      </c>
      <c r="C169" s="10"/>
      <c r="D169" s="21">
        <f t="shared" si="10"/>
        <v>2539</v>
      </c>
      <c r="E169" s="32"/>
      <c r="F169" s="10"/>
      <c r="G169" s="21"/>
      <c r="J169" s="24">
        <f t="shared" si="11"/>
        <v>2539</v>
      </c>
      <c r="K169" s="10"/>
      <c r="L169" s="21">
        <f t="shared" si="12"/>
        <v>2539</v>
      </c>
      <c r="M169" s="10"/>
      <c r="N169" s="24">
        <f t="shared" si="13"/>
        <v>2539</v>
      </c>
      <c r="O169" s="10"/>
      <c r="P169" s="24">
        <f t="shared" si="14"/>
        <v>2539</v>
      </c>
    </row>
    <row r="170" spans="1:16" ht="15.75" hidden="1">
      <c r="A170" s="5" t="s">
        <v>13</v>
      </c>
      <c r="B170" s="10">
        <v>16859</v>
      </c>
      <c r="C170" s="10"/>
      <c r="D170" s="21">
        <f t="shared" si="10"/>
        <v>16859</v>
      </c>
      <c r="E170" s="10"/>
      <c r="F170" s="10"/>
      <c r="G170" s="21"/>
      <c r="J170" s="24">
        <f t="shared" si="11"/>
        <v>16859</v>
      </c>
      <c r="K170" s="10"/>
      <c r="L170" s="21">
        <f t="shared" si="12"/>
        <v>16859</v>
      </c>
      <c r="M170" s="10"/>
      <c r="N170" s="24">
        <f t="shared" si="13"/>
        <v>16859</v>
      </c>
      <c r="O170" s="10"/>
      <c r="P170" s="24">
        <f t="shared" si="14"/>
        <v>16859</v>
      </c>
    </row>
    <row r="171" spans="1:16" ht="15.75" hidden="1">
      <c r="A171" s="5" t="s">
        <v>14</v>
      </c>
      <c r="B171" s="10">
        <v>36460</v>
      </c>
      <c r="C171" s="10"/>
      <c r="D171" s="21">
        <f t="shared" si="10"/>
        <v>36460</v>
      </c>
      <c r="E171" s="10"/>
      <c r="F171" s="10"/>
      <c r="G171" s="21"/>
      <c r="J171" s="24">
        <f t="shared" si="11"/>
        <v>36460</v>
      </c>
      <c r="K171" s="10"/>
      <c r="L171" s="21">
        <f t="shared" si="12"/>
        <v>36460</v>
      </c>
      <c r="M171" s="10"/>
      <c r="N171" s="24">
        <f t="shared" si="13"/>
        <v>36460</v>
      </c>
      <c r="O171" s="10"/>
      <c r="P171" s="24">
        <f t="shared" si="14"/>
        <v>36460</v>
      </c>
    </row>
    <row r="172" spans="1:16" ht="15.75" hidden="1">
      <c r="A172" s="5" t="s">
        <v>15</v>
      </c>
      <c r="B172" s="10">
        <v>1691</v>
      </c>
      <c r="C172" s="10"/>
      <c r="D172" s="21">
        <f t="shared" si="10"/>
        <v>1691</v>
      </c>
      <c r="E172" s="10"/>
      <c r="F172" s="10"/>
      <c r="G172" s="21"/>
      <c r="J172" s="24">
        <f t="shared" si="11"/>
        <v>1691</v>
      </c>
      <c r="K172" s="10"/>
      <c r="L172" s="21">
        <f t="shared" si="12"/>
        <v>1691</v>
      </c>
      <c r="M172" s="10"/>
      <c r="N172" s="24">
        <f t="shared" si="13"/>
        <v>1691</v>
      </c>
      <c r="O172" s="10"/>
      <c r="P172" s="24">
        <f t="shared" si="14"/>
        <v>1691</v>
      </c>
    </row>
    <row r="173" spans="1:16" ht="15.75" hidden="1">
      <c r="A173" s="5" t="s">
        <v>16</v>
      </c>
      <c r="B173" s="10">
        <v>55617</v>
      </c>
      <c r="C173" s="10"/>
      <c r="D173" s="21">
        <f t="shared" si="10"/>
        <v>55617</v>
      </c>
      <c r="E173" s="10"/>
      <c r="F173" s="10"/>
      <c r="G173" s="21"/>
      <c r="J173" s="24">
        <f t="shared" si="11"/>
        <v>55617</v>
      </c>
      <c r="K173" s="10"/>
      <c r="L173" s="21">
        <f t="shared" si="12"/>
        <v>55617</v>
      </c>
      <c r="M173" s="10"/>
      <c r="N173" s="24">
        <f t="shared" si="13"/>
        <v>55617</v>
      </c>
      <c r="O173" s="10"/>
      <c r="P173" s="24">
        <f t="shared" si="14"/>
        <v>55617</v>
      </c>
    </row>
    <row r="174" spans="1:16" ht="15.75" hidden="1">
      <c r="A174" s="5" t="s">
        <v>17</v>
      </c>
      <c r="B174" s="10">
        <v>3781</v>
      </c>
      <c r="C174" s="10"/>
      <c r="D174" s="21">
        <f t="shared" si="10"/>
        <v>3781</v>
      </c>
      <c r="E174" s="10"/>
      <c r="F174" s="10"/>
      <c r="G174" s="21"/>
      <c r="J174" s="24">
        <f t="shared" si="11"/>
        <v>3781</v>
      </c>
      <c r="K174" s="10"/>
      <c r="L174" s="21">
        <f t="shared" si="12"/>
        <v>3781</v>
      </c>
      <c r="M174" s="10"/>
      <c r="N174" s="24">
        <f t="shared" si="13"/>
        <v>3781</v>
      </c>
      <c r="O174" s="10"/>
      <c r="P174" s="24">
        <f t="shared" si="14"/>
        <v>3781</v>
      </c>
    </row>
    <row r="175" spans="1:16" ht="15.75" hidden="1">
      <c r="A175" s="5" t="s">
        <v>18</v>
      </c>
      <c r="B175" s="10">
        <v>129473</v>
      </c>
      <c r="C175" s="10"/>
      <c r="D175" s="21">
        <f t="shared" si="10"/>
        <v>129473</v>
      </c>
      <c r="E175" s="10"/>
      <c r="F175" s="10"/>
      <c r="G175" s="21"/>
      <c r="J175" s="24">
        <f t="shared" si="11"/>
        <v>129473</v>
      </c>
      <c r="K175" s="10"/>
      <c r="L175" s="21">
        <f t="shared" si="12"/>
        <v>129473</v>
      </c>
      <c r="M175" s="10"/>
      <c r="N175" s="24">
        <f t="shared" si="13"/>
        <v>129473</v>
      </c>
      <c r="O175" s="10"/>
      <c r="P175" s="24">
        <f t="shared" si="14"/>
        <v>129473</v>
      </c>
    </row>
    <row r="176" spans="1:16" ht="15.75" hidden="1">
      <c r="A176" s="5" t="s">
        <v>19</v>
      </c>
      <c r="B176" s="10">
        <f>SUM(B158:B175)</f>
        <v>590143</v>
      </c>
      <c r="C176" s="10">
        <f>SUM(C158:C175)</f>
        <v>0</v>
      </c>
      <c r="D176" s="10">
        <f>SUM(D158:D175)</f>
        <v>590143</v>
      </c>
      <c r="E176" s="10">
        <f aca="true" t="shared" si="15" ref="E176:J176">SUM(E158:E175)</f>
        <v>0</v>
      </c>
      <c r="F176" s="10">
        <f t="shared" si="15"/>
        <v>0</v>
      </c>
      <c r="G176" s="10">
        <f t="shared" si="15"/>
        <v>0</v>
      </c>
      <c r="H176" s="10">
        <f t="shared" si="15"/>
        <v>0</v>
      </c>
      <c r="I176" s="10">
        <f t="shared" si="15"/>
        <v>0</v>
      </c>
      <c r="J176" s="10">
        <f t="shared" si="15"/>
        <v>590143</v>
      </c>
      <c r="K176" s="10">
        <f aca="true" t="shared" si="16" ref="K176:P176">SUM(K158:K175)</f>
        <v>0</v>
      </c>
      <c r="L176" s="10">
        <f t="shared" si="16"/>
        <v>590143</v>
      </c>
      <c r="M176" s="10">
        <f t="shared" si="16"/>
        <v>0</v>
      </c>
      <c r="N176" s="10">
        <f t="shared" si="16"/>
        <v>590143</v>
      </c>
      <c r="O176" s="10">
        <f t="shared" si="16"/>
        <v>0</v>
      </c>
      <c r="P176" s="10">
        <f t="shared" si="16"/>
        <v>590143</v>
      </c>
    </row>
    <row r="177" s="1" customFormat="1" ht="12.75" hidden="1"/>
    <row r="178" spans="1:16" s="1" customFormat="1" ht="99.75" customHeight="1">
      <c r="A178" s="52" t="s">
        <v>124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</row>
    <row r="179" spans="2:16" s="1" customFormat="1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1" customFormat="1" ht="31.5">
      <c r="A180" s="19" t="s">
        <v>1</v>
      </c>
      <c r="B180" s="14" t="s">
        <v>110</v>
      </c>
      <c r="C180" s="14" t="s">
        <v>111</v>
      </c>
      <c r="D180" s="14" t="s">
        <v>110</v>
      </c>
      <c r="E180" s="4" t="s">
        <v>118</v>
      </c>
      <c r="F180" s="14" t="s">
        <v>111</v>
      </c>
      <c r="G180" s="4" t="s">
        <v>112</v>
      </c>
      <c r="J180" s="14" t="s">
        <v>127</v>
      </c>
      <c r="M180" s="14" t="s">
        <v>111</v>
      </c>
      <c r="N180" s="14" t="s">
        <v>127</v>
      </c>
      <c r="O180" s="14" t="s">
        <v>111</v>
      </c>
      <c r="P180" s="14" t="s">
        <v>127</v>
      </c>
    </row>
    <row r="181" spans="1:16" s="1" customFormat="1" ht="15.75">
      <c r="A181" s="17" t="s">
        <v>20</v>
      </c>
      <c r="B181" s="24">
        <v>38000</v>
      </c>
      <c r="C181" s="5"/>
      <c r="D181" s="39">
        <f>B181+C181</f>
        <v>38000</v>
      </c>
      <c r="E181" s="36"/>
      <c r="F181" s="33"/>
      <c r="G181" s="33"/>
      <c r="H181" s="33"/>
      <c r="I181" s="33"/>
      <c r="J181" s="24">
        <f>D181+E181</f>
        <v>38000</v>
      </c>
      <c r="M181" s="33"/>
      <c r="N181" s="24">
        <f>J181+M181</f>
        <v>38000</v>
      </c>
      <c r="O181" s="24">
        <v>1700</v>
      </c>
      <c r="P181" s="24">
        <f>N181+O181</f>
        <v>39700</v>
      </c>
    </row>
    <row r="182" spans="1:16" s="1" customFormat="1" ht="15.75">
      <c r="A182" s="17" t="s">
        <v>21</v>
      </c>
      <c r="B182" s="24">
        <v>16000</v>
      </c>
      <c r="C182" s="5"/>
      <c r="D182" s="39">
        <f>B182+C182</f>
        <v>16000</v>
      </c>
      <c r="E182" s="36"/>
      <c r="F182" s="33"/>
      <c r="G182" s="33"/>
      <c r="H182" s="33"/>
      <c r="I182" s="33"/>
      <c r="J182" s="24">
        <f>D182+E182</f>
        <v>16000</v>
      </c>
      <c r="M182" s="33"/>
      <c r="N182" s="24">
        <f>J182+M182</f>
        <v>16000</v>
      </c>
      <c r="O182" s="24"/>
      <c r="P182" s="24">
        <f>N182+O182</f>
        <v>16000</v>
      </c>
    </row>
    <row r="183" spans="1:16" s="1" customFormat="1" ht="15.75" customHeight="1" hidden="1">
      <c r="A183" s="17" t="s">
        <v>2</v>
      </c>
      <c r="B183" s="5" t="e">
        <f>#REF!+A183</f>
        <v>#REF!</v>
      </c>
      <c r="C183" s="5"/>
      <c r="D183" s="41"/>
      <c r="E183" s="38"/>
      <c r="F183" s="33"/>
      <c r="G183" s="33"/>
      <c r="H183" s="33"/>
      <c r="I183" s="33"/>
      <c r="J183" s="33"/>
      <c r="M183" s="33"/>
      <c r="N183" s="33"/>
      <c r="O183" s="33"/>
      <c r="P183" s="33"/>
    </row>
    <row r="184" spans="1:16" s="1" customFormat="1" ht="15.75" customHeight="1" hidden="1">
      <c r="A184" s="17" t="s">
        <v>3</v>
      </c>
      <c r="B184" s="5" t="e">
        <f>#REF!+A184</f>
        <v>#REF!</v>
      </c>
      <c r="C184" s="5"/>
      <c r="D184" s="41"/>
      <c r="E184" s="38"/>
      <c r="F184" s="33"/>
      <c r="G184" s="33"/>
      <c r="H184" s="33"/>
      <c r="I184" s="33"/>
      <c r="J184" s="33"/>
      <c r="M184" s="33"/>
      <c r="N184" s="33"/>
      <c r="O184" s="33"/>
      <c r="P184" s="33"/>
    </row>
    <row r="185" spans="1:16" s="1" customFormat="1" ht="15.75" customHeight="1" hidden="1">
      <c r="A185" s="17" t="s">
        <v>22</v>
      </c>
      <c r="B185" s="5" t="e">
        <f>#REF!+A185</f>
        <v>#REF!</v>
      </c>
      <c r="C185" s="5"/>
      <c r="D185" s="41"/>
      <c r="E185" s="38"/>
      <c r="F185" s="33"/>
      <c r="G185" s="33"/>
      <c r="H185" s="33"/>
      <c r="I185" s="33"/>
      <c r="J185" s="33"/>
      <c r="M185" s="33"/>
      <c r="N185" s="33"/>
      <c r="O185" s="33"/>
      <c r="P185" s="33"/>
    </row>
    <row r="186" spans="1:16" s="1" customFormat="1" ht="15.75" customHeight="1" hidden="1">
      <c r="A186" s="17" t="s">
        <v>4</v>
      </c>
      <c r="B186" s="5" t="e">
        <f>#REF!+A186</f>
        <v>#REF!</v>
      </c>
      <c r="C186" s="5"/>
      <c r="D186" s="41"/>
      <c r="E186" s="38"/>
      <c r="F186" s="33"/>
      <c r="G186" s="33"/>
      <c r="H186" s="33"/>
      <c r="I186" s="33"/>
      <c r="J186" s="33"/>
      <c r="M186" s="33"/>
      <c r="N186" s="33"/>
      <c r="O186" s="33"/>
      <c r="P186" s="33"/>
    </row>
    <row r="187" spans="1:16" s="1" customFormat="1" ht="15.75" customHeight="1" hidden="1">
      <c r="A187" s="17" t="s">
        <v>5</v>
      </c>
      <c r="B187" s="5" t="e">
        <f>#REF!+A187</f>
        <v>#REF!</v>
      </c>
      <c r="C187" s="5"/>
      <c r="D187" s="41"/>
      <c r="E187" s="38"/>
      <c r="F187" s="33"/>
      <c r="G187" s="33"/>
      <c r="H187" s="33"/>
      <c r="I187" s="33"/>
      <c r="J187" s="33"/>
      <c r="M187" s="33"/>
      <c r="N187" s="33"/>
      <c r="O187" s="33"/>
      <c r="P187" s="33"/>
    </row>
    <row r="188" spans="1:16" s="1" customFormat="1" ht="15.75" customHeight="1" hidden="1">
      <c r="A188" s="17" t="s">
        <v>6</v>
      </c>
      <c r="B188" s="5" t="e">
        <f>#REF!+A188</f>
        <v>#REF!</v>
      </c>
      <c r="C188" s="5"/>
      <c r="D188" s="41"/>
      <c r="E188" s="38"/>
      <c r="F188" s="33"/>
      <c r="G188" s="33"/>
      <c r="H188" s="33"/>
      <c r="I188" s="33"/>
      <c r="J188" s="33"/>
      <c r="M188" s="33"/>
      <c r="N188" s="33"/>
      <c r="O188" s="33"/>
      <c r="P188" s="33"/>
    </row>
    <row r="189" spans="1:16" s="1" customFormat="1" ht="15.75" customHeight="1" hidden="1">
      <c r="A189" s="17" t="s">
        <v>7</v>
      </c>
      <c r="B189" s="5" t="e">
        <f>#REF!+A189</f>
        <v>#REF!</v>
      </c>
      <c r="C189" s="5"/>
      <c r="D189" s="41"/>
      <c r="E189" s="38"/>
      <c r="F189" s="33"/>
      <c r="G189" s="33"/>
      <c r="H189" s="33"/>
      <c r="I189" s="33"/>
      <c r="J189" s="33"/>
      <c r="M189" s="33"/>
      <c r="N189" s="33"/>
      <c r="O189" s="33"/>
      <c r="P189" s="33"/>
    </row>
    <row r="190" spans="1:16" s="1" customFormat="1" ht="15.75" customHeight="1" hidden="1">
      <c r="A190" s="17" t="s">
        <v>8</v>
      </c>
      <c r="B190" s="5" t="e">
        <f>#REF!+A190</f>
        <v>#REF!</v>
      </c>
      <c r="C190" s="5"/>
      <c r="D190" s="41"/>
      <c r="E190" s="38"/>
      <c r="F190" s="33"/>
      <c r="G190" s="33"/>
      <c r="H190" s="33"/>
      <c r="I190" s="33"/>
      <c r="J190" s="33"/>
      <c r="M190" s="33"/>
      <c r="N190" s="33"/>
      <c r="O190" s="33"/>
      <c r="P190" s="33"/>
    </row>
    <row r="191" spans="1:16" s="1" customFormat="1" ht="15.75" customHeight="1" hidden="1">
      <c r="A191" s="17" t="s">
        <v>9</v>
      </c>
      <c r="B191" s="5" t="e">
        <f>#REF!+A191</f>
        <v>#REF!</v>
      </c>
      <c r="C191" s="5"/>
      <c r="D191" s="41"/>
      <c r="E191" s="38"/>
      <c r="F191" s="33"/>
      <c r="G191" s="33"/>
      <c r="H191" s="33"/>
      <c r="I191" s="33"/>
      <c r="J191" s="33"/>
      <c r="M191" s="33"/>
      <c r="N191" s="33"/>
      <c r="O191" s="33"/>
      <c r="P191" s="33"/>
    </row>
    <row r="192" spans="1:16" s="1" customFormat="1" ht="15.75" customHeight="1" hidden="1">
      <c r="A192" s="17" t="s">
        <v>10</v>
      </c>
      <c r="B192" s="5" t="e">
        <f>#REF!+A192</f>
        <v>#REF!</v>
      </c>
      <c r="C192" s="5"/>
      <c r="D192" s="41"/>
      <c r="E192" s="38"/>
      <c r="F192" s="33"/>
      <c r="G192" s="33"/>
      <c r="H192" s="33"/>
      <c r="I192" s="33"/>
      <c r="J192" s="33"/>
      <c r="M192" s="33"/>
      <c r="N192" s="33"/>
      <c r="O192" s="33"/>
      <c r="P192" s="33"/>
    </row>
    <row r="193" spans="1:16" s="1" customFormat="1" ht="15.75" customHeight="1" hidden="1">
      <c r="A193" s="17" t="s">
        <v>11</v>
      </c>
      <c r="B193" s="5" t="e">
        <f>#REF!+A193</f>
        <v>#REF!</v>
      </c>
      <c r="C193" s="5"/>
      <c r="D193" s="41"/>
      <c r="E193" s="38"/>
      <c r="F193" s="33"/>
      <c r="G193" s="33"/>
      <c r="H193" s="33"/>
      <c r="I193" s="33"/>
      <c r="J193" s="33"/>
      <c r="M193" s="33"/>
      <c r="N193" s="33"/>
      <c r="O193" s="33"/>
      <c r="P193" s="33"/>
    </row>
    <row r="194" spans="1:16" s="1" customFormat="1" ht="15.75" customHeight="1" hidden="1">
      <c r="A194" s="17" t="s">
        <v>12</v>
      </c>
      <c r="B194" s="5" t="e">
        <f>#REF!+A194</f>
        <v>#REF!</v>
      </c>
      <c r="C194" s="5"/>
      <c r="D194" s="41"/>
      <c r="E194" s="38"/>
      <c r="F194" s="33"/>
      <c r="G194" s="33"/>
      <c r="H194" s="33"/>
      <c r="I194" s="33"/>
      <c r="J194" s="33"/>
      <c r="M194" s="33"/>
      <c r="N194" s="33"/>
      <c r="O194" s="33"/>
      <c r="P194" s="33"/>
    </row>
    <row r="195" spans="1:16" s="1" customFormat="1" ht="15.75" customHeight="1" hidden="1">
      <c r="A195" s="17" t="s">
        <v>13</v>
      </c>
      <c r="B195" s="5" t="e">
        <f>#REF!+A195</f>
        <v>#REF!</v>
      </c>
      <c r="C195" s="5"/>
      <c r="D195" s="41"/>
      <c r="E195" s="38"/>
      <c r="F195" s="33"/>
      <c r="G195" s="33"/>
      <c r="H195" s="33"/>
      <c r="I195" s="33"/>
      <c r="J195" s="33"/>
      <c r="M195" s="33"/>
      <c r="N195" s="33"/>
      <c r="O195" s="33"/>
      <c r="P195" s="33"/>
    </row>
    <row r="196" spans="1:16" s="1" customFormat="1" ht="15.75" customHeight="1" hidden="1">
      <c r="A196" s="17" t="s">
        <v>14</v>
      </c>
      <c r="B196" s="5" t="e">
        <f>#REF!+A196</f>
        <v>#REF!</v>
      </c>
      <c r="C196" s="5"/>
      <c r="D196" s="41"/>
      <c r="E196" s="38"/>
      <c r="F196" s="33"/>
      <c r="G196" s="33"/>
      <c r="H196" s="33"/>
      <c r="I196" s="33"/>
      <c r="J196" s="33"/>
      <c r="M196" s="33"/>
      <c r="N196" s="33"/>
      <c r="O196" s="33"/>
      <c r="P196" s="33"/>
    </row>
    <row r="197" spans="1:16" s="1" customFormat="1" ht="15.75" customHeight="1" hidden="1">
      <c r="A197" s="17" t="s">
        <v>15</v>
      </c>
      <c r="B197" s="5" t="e">
        <f>#REF!+A197</f>
        <v>#REF!</v>
      </c>
      <c r="C197" s="5"/>
      <c r="D197" s="41"/>
      <c r="E197" s="38"/>
      <c r="F197" s="33"/>
      <c r="G197" s="33"/>
      <c r="H197" s="33"/>
      <c r="I197" s="33"/>
      <c r="J197" s="33"/>
      <c r="M197" s="33"/>
      <c r="N197" s="33"/>
      <c r="O197" s="33"/>
      <c r="P197" s="33"/>
    </row>
    <row r="198" spans="1:16" s="1" customFormat="1" ht="15.75" customHeight="1" hidden="1">
      <c r="A198" s="17" t="s">
        <v>16</v>
      </c>
      <c r="B198" s="5" t="e">
        <f>#REF!+A198</f>
        <v>#REF!</v>
      </c>
      <c r="C198" s="5"/>
      <c r="D198" s="41"/>
      <c r="E198" s="38"/>
      <c r="F198" s="33"/>
      <c r="G198" s="33"/>
      <c r="H198" s="33"/>
      <c r="I198" s="33"/>
      <c r="J198" s="33"/>
      <c r="M198" s="33"/>
      <c r="N198" s="33"/>
      <c r="O198" s="33"/>
      <c r="P198" s="33"/>
    </row>
    <row r="199" spans="1:16" s="1" customFormat="1" ht="15.75" customHeight="1" hidden="1">
      <c r="A199" s="17" t="s">
        <v>17</v>
      </c>
      <c r="B199" s="5" t="e">
        <f>#REF!+A199</f>
        <v>#REF!</v>
      </c>
      <c r="C199" s="5"/>
      <c r="D199" s="41"/>
      <c r="E199" s="38"/>
      <c r="F199" s="33"/>
      <c r="G199" s="33"/>
      <c r="H199" s="33"/>
      <c r="I199" s="33"/>
      <c r="J199" s="33"/>
      <c r="M199" s="33"/>
      <c r="N199" s="33"/>
      <c r="O199" s="33"/>
      <c r="P199" s="33"/>
    </row>
    <row r="200" spans="1:16" s="1" customFormat="1" ht="15.75" customHeight="1" hidden="1">
      <c r="A200" s="17" t="s">
        <v>18</v>
      </c>
      <c r="B200" s="5" t="e">
        <f>#REF!+A200</f>
        <v>#REF!</v>
      </c>
      <c r="C200" s="5"/>
      <c r="D200" s="41"/>
      <c r="E200" s="38"/>
      <c r="F200" s="33"/>
      <c r="G200" s="33"/>
      <c r="H200" s="33"/>
      <c r="I200" s="33"/>
      <c r="J200" s="33"/>
      <c r="M200" s="33"/>
      <c r="N200" s="33"/>
      <c r="O200" s="33"/>
      <c r="P200" s="33"/>
    </row>
    <row r="201" spans="1:16" s="1" customFormat="1" ht="15.75">
      <c r="A201" s="17" t="s">
        <v>19</v>
      </c>
      <c r="B201" s="24">
        <f>SUM(B181:B182)</f>
        <v>54000</v>
      </c>
      <c r="C201" s="24">
        <f>SUM(C181:C182)</f>
        <v>0</v>
      </c>
      <c r="D201" s="40">
        <f>SUM(D181:D182)</f>
        <v>54000</v>
      </c>
      <c r="E201" s="40">
        <f aca="true" t="shared" si="17" ref="E201:J201">SUM(E181:E182)</f>
        <v>0</v>
      </c>
      <c r="F201" s="40">
        <f t="shared" si="17"/>
        <v>0</v>
      </c>
      <c r="G201" s="40">
        <f t="shared" si="17"/>
        <v>0</v>
      </c>
      <c r="H201" s="40">
        <f t="shared" si="17"/>
        <v>0</v>
      </c>
      <c r="I201" s="40">
        <f t="shared" si="17"/>
        <v>0</v>
      </c>
      <c r="J201" s="37">
        <f t="shared" si="17"/>
        <v>54000</v>
      </c>
      <c r="M201" s="40">
        <f>SUM(M181:M182)</f>
        <v>0</v>
      </c>
      <c r="N201" s="37">
        <f>SUM(N181:N182)</f>
        <v>54000</v>
      </c>
      <c r="O201" s="40">
        <f>SUM(O181:O182)</f>
        <v>1700</v>
      </c>
      <c r="P201" s="37">
        <f>SUM(P181:P182)</f>
        <v>55700</v>
      </c>
    </row>
    <row r="202" s="1" customFormat="1" ht="12.75"/>
    <row r="203" s="9" customFormat="1" ht="13.5" customHeight="1"/>
    <row r="204" spans="1:16" s="1" customFormat="1" ht="113.25" customHeight="1">
      <c r="A204" s="52" t="s">
        <v>125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</row>
    <row r="205" spans="2:16" s="1" customFormat="1" ht="12.75">
      <c r="B205" s="3"/>
      <c r="C205" s="3"/>
      <c r="D205" s="3"/>
      <c r="H205" s="3"/>
      <c r="I205" s="3"/>
      <c r="J205" s="3"/>
      <c r="K205" s="3"/>
      <c r="L205" s="3"/>
      <c r="N205" s="3"/>
      <c r="P205" s="3"/>
    </row>
    <row r="206" spans="1:16" s="1" customFormat="1" ht="31.5">
      <c r="A206" s="4" t="s">
        <v>1</v>
      </c>
      <c r="B206" s="4" t="s">
        <v>106</v>
      </c>
      <c r="C206" s="14" t="s">
        <v>111</v>
      </c>
      <c r="D206" s="14" t="s">
        <v>110</v>
      </c>
      <c r="E206" s="4" t="s">
        <v>118</v>
      </c>
      <c r="F206" s="14" t="s">
        <v>111</v>
      </c>
      <c r="G206" s="4" t="s">
        <v>112</v>
      </c>
      <c r="J206" s="14" t="s">
        <v>128</v>
      </c>
      <c r="K206" s="14" t="s">
        <v>111</v>
      </c>
      <c r="L206" s="4" t="s">
        <v>113</v>
      </c>
      <c r="M206" s="14" t="s">
        <v>111</v>
      </c>
      <c r="N206" s="14" t="s">
        <v>128</v>
      </c>
      <c r="O206" s="14" t="s">
        <v>111</v>
      </c>
      <c r="P206" s="14" t="s">
        <v>128</v>
      </c>
    </row>
    <row r="207" spans="1:16" s="1" customFormat="1" ht="15.75">
      <c r="A207" s="5" t="s">
        <v>20</v>
      </c>
      <c r="B207" s="10">
        <v>38501</v>
      </c>
      <c r="C207" s="10"/>
      <c r="D207" s="11">
        <f aca="true" t="shared" si="18" ref="D207:D218">B207+C207</f>
        <v>38501</v>
      </c>
      <c r="E207" s="24"/>
      <c r="F207" s="10"/>
      <c r="G207" s="11"/>
      <c r="J207" s="24">
        <f aca="true" t="shared" si="19" ref="J207:J218">D207+E207</f>
        <v>38501</v>
      </c>
      <c r="K207" s="10"/>
      <c r="L207" s="11">
        <f aca="true" t="shared" si="20" ref="L207:L219">J207+K207</f>
        <v>38501</v>
      </c>
      <c r="M207" s="10"/>
      <c r="N207" s="24">
        <f aca="true" t="shared" si="21" ref="N207:N218">J207+M207</f>
        <v>38501</v>
      </c>
      <c r="O207" s="10">
        <v>911</v>
      </c>
      <c r="P207" s="24">
        <f aca="true" t="shared" si="22" ref="P207:P218">N207+O207</f>
        <v>39412</v>
      </c>
    </row>
    <row r="208" spans="1:16" s="1" customFormat="1" ht="15.75">
      <c r="A208" s="5" t="s">
        <v>21</v>
      </c>
      <c r="B208" s="11">
        <v>11008</v>
      </c>
      <c r="C208" s="11"/>
      <c r="D208" s="11">
        <f t="shared" si="18"/>
        <v>11008</v>
      </c>
      <c r="E208" s="24"/>
      <c r="F208" s="11"/>
      <c r="G208" s="11"/>
      <c r="J208" s="24">
        <f t="shared" si="19"/>
        <v>11008</v>
      </c>
      <c r="K208" s="11"/>
      <c r="L208" s="11">
        <f t="shared" si="20"/>
        <v>11008</v>
      </c>
      <c r="M208" s="11"/>
      <c r="N208" s="24">
        <f t="shared" si="21"/>
        <v>11008</v>
      </c>
      <c r="O208" s="11"/>
      <c r="P208" s="24">
        <f t="shared" si="22"/>
        <v>11008</v>
      </c>
    </row>
    <row r="209" spans="1:16" s="1" customFormat="1" ht="15.75">
      <c r="A209" s="5" t="s">
        <v>3</v>
      </c>
      <c r="B209" s="11">
        <v>417</v>
      </c>
      <c r="C209" s="11"/>
      <c r="D209" s="11">
        <f t="shared" si="18"/>
        <v>417</v>
      </c>
      <c r="E209" s="24"/>
      <c r="F209" s="11"/>
      <c r="G209" s="11"/>
      <c r="J209" s="24">
        <f t="shared" si="19"/>
        <v>417</v>
      </c>
      <c r="K209" s="11"/>
      <c r="L209" s="11">
        <f t="shared" si="20"/>
        <v>417</v>
      </c>
      <c r="M209" s="11"/>
      <c r="N209" s="24">
        <f t="shared" si="21"/>
        <v>417</v>
      </c>
      <c r="O209" s="11"/>
      <c r="P209" s="24">
        <f t="shared" si="22"/>
        <v>417</v>
      </c>
    </row>
    <row r="210" spans="1:16" s="1" customFormat="1" ht="15.75">
      <c r="A210" s="5" t="s">
        <v>22</v>
      </c>
      <c r="B210" s="11">
        <v>386</v>
      </c>
      <c r="C210" s="11"/>
      <c r="D210" s="11">
        <f t="shared" si="18"/>
        <v>386</v>
      </c>
      <c r="E210" s="5"/>
      <c r="F210" s="11"/>
      <c r="G210" s="11"/>
      <c r="J210" s="24">
        <f t="shared" si="19"/>
        <v>386</v>
      </c>
      <c r="K210" s="11"/>
      <c r="L210" s="11">
        <f t="shared" si="20"/>
        <v>386</v>
      </c>
      <c r="M210" s="11"/>
      <c r="N210" s="24">
        <f t="shared" si="21"/>
        <v>386</v>
      </c>
      <c r="O210" s="11"/>
      <c r="P210" s="24">
        <f t="shared" si="22"/>
        <v>386</v>
      </c>
    </row>
    <row r="211" spans="1:16" s="1" customFormat="1" ht="15.75">
      <c r="A211" s="5" t="s">
        <v>4</v>
      </c>
      <c r="B211" s="11">
        <v>457</v>
      </c>
      <c r="C211" s="11"/>
      <c r="D211" s="11">
        <f t="shared" si="18"/>
        <v>457</v>
      </c>
      <c r="E211" s="5"/>
      <c r="F211" s="11"/>
      <c r="G211" s="11"/>
      <c r="J211" s="24">
        <f t="shared" si="19"/>
        <v>457</v>
      </c>
      <c r="K211" s="11"/>
      <c r="L211" s="11">
        <f t="shared" si="20"/>
        <v>457</v>
      </c>
      <c r="M211" s="11"/>
      <c r="N211" s="24">
        <f t="shared" si="21"/>
        <v>457</v>
      </c>
      <c r="O211" s="11"/>
      <c r="P211" s="24">
        <f t="shared" si="22"/>
        <v>457</v>
      </c>
    </row>
    <row r="212" spans="1:16" s="1" customFormat="1" ht="15.75">
      <c r="A212" s="5" t="s">
        <v>5</v>
      </c>
      <c r="B212" s="11">
        <v>171</v>
      </c>
      <c r="C212" s="11"/>
      <c r="D212" s="11">
        <f t="shared" si="18"/>
        <v>171</v>
      </c>
      <c r="E212" s="5"/>
      <c r="F212" s="11"/>
      <c r="G212" s="11"/>
      <c r="J212" s="24">
        <f t="shared" si="19"/>
        <v>171</v>
      </c>
      <c r="K212" s="11"/>
      <c r="L212" s="11">
        <f t="shared" si="20"/>
        <v>171</v>
      </c>
      <c r="M212" s="11"/>
      <c r="N212" s="24">
        <f t="shared" si="21"/>
        <v>171</v>
      </c>
      <c r="O212" s="11"/>
      <c r="P212" s="24">
        <f t="shared" si="22"/>
        <v>171</v>
      </c>
    </row>
    <row r="213" spans="1:16" s="1" customFormat="1" ht="15.75">
      <c r="A213" s="5" t="s">
        <v>7</v>
      </c>
      <c r="B213" s="11">
        <v>12</v>
      </c>
      <c r="C213" s="11"/>
      <c r="D213" s="11">
        <f t="shared" si="18"/>
        <v>12</v>
      </c>
      <c r="E213" s="5"/>
      <c r="F213" s="11"/>
      <c r="G213" s="11"/>
      <c r="J213" s="24">
        <f t="shared" si="19"/>
        <v>12</v>
      </c>
      <c r="K213" s="11"/>
      <c r="L213" s="11">
        <f t="shared" si="20"/>
        <v>12</v>
      </c>
      <c r="M213" s="11"/>
      <c r="N213" s="24">
        <f t="shared" si="21"/>
        <v>12</v>
      </c>
      <c r="O213" s="11"/>
      <c r="P213" s="24">
        <f t="shared" si="22"/>
        <v>12</v>
      </c>
    </row>
    <row r="214" spans="1:16" s="1" customFormat="1" ht="15.75">
      <c r="A214" s="5" t="s">
        <v>10</v>
      </c>
      <c r="B214" s="11">
        <v>132</v>
      </c>
      <c r="C214" s="11"/>
      <c r="D214" s="11">
        <f t="shared" si="18"/>
        <v>132</v>
      </c>
      <c r="E214" s="5"/>
      <c r="F214" s="11"/>
      <c r="G214" s="11"/>
      <c r="J214" s="24">
        <f t="shared" si="19"/>
        <v>132</v>
      </c>
      <c r="K214" s="11"/>
      <c r="L214" s="11">
        <f t="shared" si="20"/>
        <v>132</v>
      </c>
      <c r="M214" s="11"/>
      <c r="N214" s="24">
        <f t="shared" si="21"/>
        <v>132</v>
      </c>
      <c r="O214" s="11">
        <v>30</v>
      </c>
      <c r="P214" s="24">
        <f t="shared" si="22"/>
        <v>162</v>
      </c>
    </row>
    <row r="215" spans="1:16" s="1" customFormat="1" ht="15.75">
      <c r="A215" s="5" t="s">
        <v>13</v>
      </c>
      <c r="B215" s="11">
        <v>12</v>
      </c>
      <c r="C215" s="11"/>
      <c r="D215" s="11">
        <f t="shared" si="18"/>
        <v>12</v>
      </c>
      <c r="E215" s="5"/>
      <c r="F215" s="11"/>
      <c r="G215" s="11"/>
      <c r="J215" s="24">
        <f t="shared" si="19"/>
        <v>12</v>
      </c>
      <c r="K215" s="11"/>
      <c r="L215" s="11">
        <f t="shared" si="20"/>
        <v>12</v>
      </c>
      <c r="M215" s="11"/>
      <c r="N215" s="24">
        <f t="shared" si="21"/>
        <v>12</v>
      </c>
      <c r="O215" s="11"/>
      <c r="P215" s="24">
        <f t="shared" si="22"/>
        <v>12</v>
      </c>
    </row>
    <row r="216" spans="1:16" s="1" customFormat="1" ht="15.75">
      <c r="A216" s="5" t="s">
        <v>14</v>
      </c>
      <c r="B216" s="11">
        <v>102</v>
      </c>
      <c r="C216" s="11"/>
      <c r="D216" s="11">
        <f t="shared" si="18"/>
        <v>102</v>
      </c>
      <c r="E216" s="5"/>
      <c r="F216" s="11"/>
      <c r="G216" s="11"/>
      <c r="J216" s="24">
        <f t="shared" si="19"/>
        <v>102</v>
      </c>
      <c r="K216" s="11"/>
      <c r="L216" s="11">
        <f t="shared" si="20"/>
        <v>102</v>
      </c>
      <c r="M216" s="11"/>
      <c r="N216" s="24">
        <f t="shared" si="21"/>
        <v>102</v>
      </c>
      <c r="O216" s="11"/>
      <c r="P216" s="24">
        <f t="shared" si="22"/>
        <v>102</v>
      </c>
    </row>
    <row r="217" spans="1:16" s="1" customFormat="1" ht="15.75">
      <c r="A217" s="5" t="s">
        <v>17</v>
      </c>
      <c r="B217" s="11">
        <v>49</v>
      </c>
      <c r="C217" s="11"/>
      <c r="D217" s="11">
        <f t="shared" si="18"/>
        <v>49</v>
      </c>
      <c r="E217" s="5"/>
      <c r="F217" s="11"/>
      <c r="G217" s="11"/>
      <c r="J217" s="24">
        <f t="shared" si="19"/>
        <v>49</v>
      </c>
      <c r="K217" s="11"/>
      <c r="L217" s="11">
        <f t="shared" si="20"/>
        <v>49</v>
      </c>
      <c r="M217" s="11"/>
      <c r="N217" s="24">
        <f t="shared" si="21"/>
        <v>49</v>
      </c>
      <c r="O217" s="11"/>
      <c r="P217" s="24">
        <f t="shared" si="22"/>
        <v>49</v>
      </c>
    </row>
    <row r="218" spans="1:16" s="1" customFormat="1" ht="15.75">
      <c r="A218" s="5" t="s">
        <v>18</v>
      </c>
      <c r="B218" s="11">
        <v>747</v>
      </c>
      <c r="C218" s="11"/>
      <c r="D218" s="11">
        <f t="shared" si="18"/>
        <v>747</v>
      </c>
      <c r="E218" s="5"/>
      <c r="F218" s="11"/>
      <c r="G218" s="11"/>
      <c r="J218" s="24">
        <f t="shared" si="19"/>
        <v>747</v>
      </c>
      <c r="K218" s="11"/>
      <c r="L218" s="11">
        <f t="shared" si="20"/>
        <v>747</v>
      </c>
      <c r="M218" s="11"/>
      <c r="N218" s="24">
        <f t="shared" si="21"/>
        <v>747</v>
      </c>
      <c r="O218" s="11"/>
      <c r="P218" s="24">
        <f t="shared" si="22"/>
        <v>747</v>
      </c>
    </row>
    <row r="219" spans="1:16" s="1" customFormat="1" ht="15.75">
      <c r="A219" s="5" t="s">
        <v>19</v>
      </c>
      <c r="B219" s="11">
        <f>SUM(B207:B218)</f>
        <v>51994</v>
      </c>
      <c r="C219" s="12">
        <f>SUM(C207:C218)</f>
        <v>0</v>
      </c>
      <c r="D219" s="11">
        <f>SUM(D207:D218)</f>
        <v>51994</v>
      </c>
      <c r="E219" s="11">
        <f aca="true" t="shared" si="23" ref="E219:J219">SUM(E207:E218)</f>
        <v>0</v>
      </c>
      <c r="F219" s="11">
        <f t="shared" si="23"/>
        <v>0</v>
      </c>
      <c r="G219" s="11">
        <f t="shared" si="23"/>
        <v>0</v>
      </c>
      <c r="H219" s="11">
        <f t="shared" si="23"/>
        <v>0</v>
      </c>
      <c r="I219" s="11">
        <f t="shared" si="23"/>
        <v>0</v>
      </c>
      <c r="J219" s="11">
        <f t="shared" si="23"/>
        <v>51994</v>
      </c>
      <c r="K219" s="12">
        <f>SUM(K207:K218)</f>
        <v>0</v>
      </c>
      <c r="L219" s="11">
        <f t="shared" si="20"/>
        <v>51994</v>
      </c>
      <c r="M219" s="11">
        <f>SUM(M207:M218)</f>
        <v>0</v>
      </c>
      <c r="N219" s="11">
        <f>SUM(N207:N218)</f>
        <v>51994</v>
      </c>
      <c r="O219" s="11">
        <f>SUM(O207:O218)</f>
        <v>941</v>
      </c>
      <c r="P219" s="11">
        <f>SUM(P207:P218)</f>
        <v>52935</v>
      </c>
    </row>
    <row r="220" s="1" customFormat="1" ht="12.75"/>
    <row r="221" s="9" customFormat="1" ht="12.75"/>
    <row r="222" spans="1:10" s="2" customFormat="1" ht="67.5" customHeight="1" hidden="1">
      <c r="A222" s="52" t="s">
        <v>121</v>
      </c>
      <c r="B222" s="52"/>
      <c r="C222" s="52"/>
      <c r="D222" s="52"/>
      <c r="E222" s="52"/>
      <c r="F222" s="52"/>
      <c r="G222" s="52"/>
      <c r="H222" s="52"/>
      <c r="I222" s="52"/>
      <c r="J222" s="52"/>
    </row>
    <row r="223" spans="2:16" s="1" customFormat="1" ht="12.75" customHeight="1" hidden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1" customFormat="1" ht="31.5" hidden="1">
      <c r="A224" s="4" t="s">
        <v>1</v>
      </c>
      <c r="B224" s="4" t="s">
        <v>106</v>
      </c>
      <c r="C224" s="14" t="s">
        <v>111</v>
      </c>
      <c r="D224" s="14" t="s">
        <v>110</v>
      </c>
      <c r="E224" s="4" t="s">
        <v>118</v>
      </c>
      <c r="F224" s="14" t="s">
        <v>111</v>
      </c>
      <c r="G224" s="4" t="s">
        <v>112</v>
      </c>
      <c r="J224" s="14" t="s">
        <v>127</v>
      </c>
      <c r="K224" s="14" t="s">
        <v>111</v>
      </c>
      <c r="L224" s="4" t="s">
        <v>113</v>
      </c>
      <c r="M224" s="14" t="s">
        <v>111</v>
      </c>
      <c r="N224" s="14" t="s">
        <v>127</v>
      </c>
      <c r="O224" s="14" t="s">
        <v>111</v>
      </c>
      <c r="P224" s="14" t="s">
        <v>127</v>
      </c>
    </row>
    <row r="225" spans="1:16" s="1" customFormat="1" ht="15.75" hidden="1">
      <c r="A225" s="5" t="s">
        <v>20</v>
      </c>
      <c r="B225" s="5"/>
      <c r="C225" s="5"/>
      <c r="D225" s="5"/>
      <c r="E225" s="33"/>
      <c r="F225" s="5"/>
      <c r="G225" s="5"/>
      <c r="J225" s="5"/>
      <c r="K225" s="5"/>
      <c r="L225" s="5"/>
      <c r="M225" s="5"/>
      <c r="N225" s="5"/>
      <c r="O225" s="5"/>
      <c r="P225" s="5"/>
    </row>
    <row r="226" spans="1:16" s="1" customFormat="1" ht="15.75" hidden="1">
      <c r="A226" s="5" t="s">
        <v>21</v>
      </c>
      <c r="B226" s="5"/>
      <c r="C226" s="5"/>
      <c r="D226" s="5"/>
      <c r="E226" s="33"/>
      <c r="F226" s="5"/>
      <c r="G226" s="5"/>
      <c r="J226" s="5"/>
      <c r="K226" s="5"/>
      <c r="L226" s="5"/>
      <c r="M226" s="5"/>
      <c r="N226" s="5"/>
      <c r="O226" s="5"/>
      <c r="P226" s="5"/>
    </row>
    <row r="227" spans="1:16" s="1" customFormat="1" ht="15.75" hidden="1">
      <c r="A227" s="5" t="s">
        <v>2</v>
      </c>
      <c r="B227" s="5"/>
      <c r="C227" s="5"/>
      <c r="D227" s="5"/>
      <c r="E227" s="33"/>
      <c r="F227" s="5"/>
      <c r="G227" s="5"/>
      <c r="J227" s="5"/>
      <c r="K227" s="5"/>
      <c r="L227" s="5"/>
      <c r="M227" s="5"/>
      <c r="N227" s="5"/>
      <c r="O227" s="5"/>
      <c r="P227" s="5"/>
    </row>
    <row r="228" spans="1:16" s="1" customFormat="1" ht="15.75" hidden="1">
      <c r="A228" s="5" t="s">
        <v>3</v>
      </c>
      <c r="B228" s="5">
        <v>560</v>
      </c>
      <c r="C228" s="5"/>
      <c r="D228" s="11">
        <f aca="true" t="shared" si="24" ref="D228:E244">B228+C228</f>
        <v>560</v>
      </c>
      <c r="E228" s="5"/>
      <c r="F228" s="5"/>
      <c r="G228" s="11"/>
      <c r="J228" s="24">
        <f>D228+E228</f>
        <v>560</v>
      </c>
      <c r="K228" s="5"/>
      <c r="L228" s="11">
        <f aca="true" t="shared" si="25" ref="L228:L244">J228+K228</f>
        <v>560</v>
      </c>
      <c r="M228" s="5"/>
      <c r="N228" s="24">
        <f aca="true" t="shared" si="26" ref="N228:N243">J228+M228</f>
        <v>560</v>
      </c>
      <c r="O228" s="5"/>
      <c r="P228" s="24">
        <f aca="true" t="shared" si="27" ref="P228:P243">N228+O228</f>
        <v>560</v>
      </c>
    </row>
    <row r="229" spans="1:16" s="1" customFormat="1" ht="15.75" hidden="1">
      <c r="A229" s="5" t="s">
        <v>22</v>
      </c>
      <c r="B229" s="5">
        <v>645</v>
      </c>
      <c r="C229" s="5"/>
      <c r="D229" s="11">
        <f t="shared" si="24"/>
        <v>645</v>
      </c>
      <c r="E229" s="5"/>
      <c r="F229" s="5"/>
      <c r="G229" s="11"/>
      <c r="J229" s="24">
        <f aca="true" t="shared" si="28" ref="J229:J243">D229+E229</f>
        <v>645</v>
      </c>
      <c r="K229" s="5"/>
      <c r="L229" s="11">
        <f t="shared" si="25"/>
        <v>645</v>
      </c>
      <c r="M229" s="5"/>
      <c r="N229" s="24">
        <f t="shared" si="26"/>
        <v>645</v>
      </c>
      <c r="O229" s="5"/>
      <c r="P229" s="24">
        <f t="shared" si="27"/>
        <v>645</v>
      </c>
    </row>
    <row r="230" spans="1:16" s="1" customFormat="1" ht="15.75" hidden="1">
      <c r="A230" s="5" t="s">
        <v>4</v>
      </c>
      <c r="B230" s="5">
        <v>560</v>
      </c>
      <c r="C230" s="5"/>
      <c r="D230" s="11">
        <f t="shared" si="24"/>
        <v>560</v>
      </c>
      <c r="E230" s="5"/>
      <c r="F230" s="5"/>
      <c r="G230" s="11"/>
      <c r="J230" s="24">
        <f t="shared" si="28"/>
        <v>560</v>
      </c>
      <c r="K230" s="5"/>
      <c r="L230" s="11">
        <f t="shared" si="25"/>
        <v>560</v>
      </c>
      <c r="M230" s="5"/>
      <c r="N230" s="24">
        <f t="shared" si="26"/>
        <v>560</v>
      </c>
      <c r="O230" s="5"/>
      <c r="P230" s="24">
        <f t="shared" si="27"/>
        <v>560</v>
      </c>
    </row>
    <row r="231" spans="1:16" s="1" customFormat="1" ht="15.75" hidden="1">
      <c r="A231" s="5" t="s">
        <v>5</v>
      </c>
      <c r="B231" s="5">
        <v>345</v>
      </c>
      <c r="C231" s="5"/>
      <c r="D231" s="11">
        <f t="shared" si="24"/>
        <v>345</v>
      </c>
      <c r="E231" s="5"/>
      <c r="F231" s="5"/>
      <c r="G231" s="11"/>
      <c r="J231" s="24">
        <f t="shared" si="28"/>
        <v>345</v>
      </c>
      <c r="K231" s="5"/>
      <c r="L231" s="11">
        <f t="shared" si="25"/>
        <v>345</v>
      </c>
      <c r="M231" s="5"/>
      <c r="N231" s="24">
        <f t="shared" si="26"/>
        <v>345</v>
      </c>
      <c r="O231" s="5"/>
      <c r="P231" s="24">
        <f t="shared" si="27"/>
        <v>345</v>
      </c>
    </row>
    <row r="232" spans="1:16" s="1" customFormat="1" ht="15.75" hidden="1">
      <c r="A232" s="5" t="s">
        <v>6</v>
      </c>
      <c r="B232" s="5">
        <v>215</v>
      </c>
      <c r="C232" s="5"/>
      <c r="D232" s="11">
        <f t="shared" si="24"/>
        <v>215</v>
      </c>
      <c r="E232" s="5"/>
      <c r="F232" s="5"/>
      <c r="G232" s="11"/>
      <c r="J232" s="24">
        <f t="shared" si="28"/>
        <v>215</v>
      </c>
      <c r="K232" s="5"/>
      <c r="L232" s="11">
        <f t="shared" si="25"/>
        <v>215</v>
      </c>
      <c r="M232" s="5"/>
      <c r="N232" s="24">
        <f t="shared" si="26"/>
        <v>215</v>
      </c>
      <c r="O232" s="5"/>
      <c r="P232" s="24">
        <f t="shared" si="27"/>
        <v>215</v>
      </c>
    </row>
    <row r="233" spans="1:16" s="1" customFormat="1" ht="15.75" hidden="1">
      <c r="A233" s="5" t="s">
        <v>7</v>
      </c>
      <c r="B233" s="5">
        <v>260</v>
      </c>
      <c r="C233" s="5"/>
      <c r="D233" s="11">
        <f t="shared" si="24"/>
        <v>260</v>
      </c>
      <c r="E233" s="5"/>
      <c r="F233" s="5"/>
      <c r="G233" s="11"/>
      <c r="J233" s="24">
        <f t="shared" si="28"/>
        <v>260</v>
      </c>
      <c r="K233" s="5"/>
      <c r="L233" s="11">
        <f t="shared" si="25"/>
        <v>260</v>
      </c>
      <c r="M233" s="5"/>
      <c r="N233" s="24">
        <f t="shared" si="26"/>
        <v>260</v>
      </c>
      <c r="O233" s="5"/>
      <c r="P233" s="24">
        <f t="shared" si="27"/>
        <v>260</v>
      </c>
    </row>
    <row r="234" spans="1:16" s="1" customFormat="1" ht="15.75" hidden="1">
      <c r="A234" s="5" t="s">
        <v>8</v>
      </c>
      <c r="B234" s="5">
        <v>215</v>
      </c>
      <c r="C234" s="5"/>
      <c r="D234" s="11">
        <f t="shared" si="24"/>
        <v>215</v>
      </c>
      <c r="E234" s="5"/>
      <c r="F234" s="5"/>
      <c r="G234" s="11"/>
      <c r="J234" s="24">
        <f t="shared" si="28"/>
        <v>215</v>
      </c>
      <c r="K234" s="5"/>
      <c r="L234" s="11">
        <f t="shared" si="25"/>
        <v>215</v>
      </c>
      <c r="M234" s="5"/>
      <c r="N234" s="24">
        <f t="shared" si="26"/>
        <v>215</v>
      </c>
      <c r="O234" s="5"/>
      <c r="P234" s="24">
        <f t="shared" si="27"/>
        <v>215</v>
      </c>
    </row>
    <row r="235" spans="1:16" s="1" customFormat="1" ht="15.75" hidden="1">
      <c r="A235" s="5" t="s">
        <v>9</v>
      </c>
      <c r="B235" s="5">
        <v>430</v>
      </c>
      <c r="C235" s="5"/>
      <c r="D235" s="11">
        <f t="shared" si="24"/>
        <v>430</v>
      </c>
      <c r="E235" s="5"/>
      <c r="F235" s="5"/>
      <c r="G235" s="11"/>
      <c r="J235" s="24">
        <f t="shared" si="28"/>
        <v>430</v>
      </c>
      <c r="K235" s="5"/>
      <c r="L235" s="11">
        <f t="shared" si="25"/>
        <v>430</v>
      </c>
      <c r="M235" s="5"/>
      <c r="N235" s="24">
        <f t="shared" si="26"/>
        <v>430</v>
      </c>
      <c r="O235" s="5"/>
      <c r="P235" s="24">
        <f t="shared" si="27"/>
        <v>430</v>
      </c>
    </row>
    <row r="236" spans="1:16" s="1" customFormat="1" ht="15.75" hidden="1">
      <c r="A236" s="5" t="s">
        <v>10</v>
      </c>
      <c r="B236" s="5">
        <v>345</v>
      </c>
      <c r="C236" s="5"/>
      <c r="D236" s="11">
        <f t="shared" si="24"/>
        <v>345</v>
      </c>
      <c r="E236" s="5"/>
      <c r="F236" s="5"/>
      <c r="G236" s="11"/>
      <c r="J236" s="24">
        <f t="shared" si="28"/>
        <v>345</v>
      </c>
      <c r="K236" s="5"/>
      <c r="L236" s="11">
        <f t="shared" si="25"/>
        <v>345</v>
      </c>
      <c r="M236" s="5"/>
      <c r="N236" s="24">
        <f t="shared" si="26"/>
        <v>345</v>
      </c>
      <c r="O236" s="5"/>
      <c r="P236" s="24">
        <f t="shared" si="27"/>
        <v>345</v>
      </c>
    </row>
    <row r="237" spans="1:16" s="1" customFormat="1" ht="15.75" hidden="1">
      <c r="A237" s="5" t="s">
        <v>11</v>
      </c>
      <c r="B237" s="5">
        <v>260</v>
      </c>
      <c r="C237" s="5"/>
      <c r="D237" s="11">
        <f t="shared" si="24"/>
        <v>260</v>
      </c>
      <c r="E237" s="5"/>
      <c r="F237" s="5"/>
      <c r="G237" s="11"/>
      <c r="J237" s="24">
        <f t="shared" si="28"/>
        <v>260</v>
      </c>
      <c r="K237" s="5"/>
      <c r="L237" s="11">
        <f t="shared" si="25"/>
        <v>260</v>
      </c>
      <c r="M237" s="5"/>
      <c r="N237" s="24">
        <f t="shared" si="26"/>
        <v>260</v>
      </c>
      <c r="O237" s="5"/>
      <c r="P237" s="24">
        <f t="shared" si="27"/>
        <v>260</v>
      </c>
    </row>
    <row r="238" spans="1:16" s="1" customFormat="1" ht="15.75" hidden="1">
      <c r="A238" s="5" t="s">
        <v>12</v>
      </c>
      <c r="B238" s="5">
        <v>215</v>
      </c>
      <c r="C238" s="5"/>
      <c r="D238" s="11">
        <f t="shared" si="24"/>
        <v>215</v>
      </c>
      <c r="E238" s="5"/>
      <c r="F238" s="5"/>
      <c r="G238" s="11"/>
      <c r="J238" s="24">
        <f t="shared" si="28"/>
        <v>215</v>
      </c>
      <c r="K238" s="5"/>
      <c r="L238" s="11">
        <f t="shared" si="25"/>
        <v>215</v>
      </c>
      <c r="M238" s="5"/>
      <c r="N238" s="24">
        <f t="shared" si="26"/>
        <v>215</v>
      </c>
      <c r="O238" s="5"/>
      <c r="P238" s="24">
        <f t="shared" si="27"/>
        <v>215</v>
      </c>
    </row>
    <row r="239" spans="1:16" s="1" customFormat="1" ht="15.75" hidden="1">
      <c r="A239" s="5" t="s">
        <v>13</v>
      </c>
      <c r="B239" s="5">
        <v>215</v>
      </c>
      <c r="C239" s="5"/>
      <c r="D239" s="11">
        <f t="shared" si="24"/>
        <v>215</v>
      </c>
      <c r="E239" s="5"/>
      <c r="F239" s="5"/>
      <c r="G239" s="11"/>
      <c r="J239" s="24">
        <f t="shared" si="28"/>
        <v>215</v>
      </c>
      <c r="K239" s="5"/>
      <c r="L239" s="11">
        <f t="shared" si="25"/>
        <v>215</v>
      </c>
      <c r="M239" s="5"/>
      <c r="N239" s="24">
        <f t="shared" si="26"/>
        <v>215</v>
      </c>
      <c r="O239" s="5"/>
      <c r="P239" s="24">
        <f t="shared" si="27"/>
        <v>215</v>
      </c>
    </row>
    <row r="240" spans="1:16" s="1" customFormat="1" ht="15.75" hidden="1">
      <c r="A240" s="5" t="s">
        <v>14</v>
      </c>
      <c r="B240" s="5">
        <v>130</v>
      </c>
      <c r="C240" s="5"/>
      <c r="D240" s="11">
        <f t="shared" si="24"/>
        <v>130</v>
      </c>
      <c r="E240" s="5"/>
      <c r="F240" s="5"/>
      <c r="G240" s="11"/>
      <c r="J240" s="24">
        <f t="shared" si="28"/>
        <v>130</v>
      </c>
      <c r="K240" s="5"/>
      <c r="L240" s="11">
        <f t="shared" si="25"/>
        <v>130</v>
      </c>
      <c r="M240" s="5"/>
      <c r="N240" s="24">
        <f t="shared" si="26"/>
        <v>130</v>
      </c>
      <c r="O240" s="5"/>
      <c r="P240" s="24">
        <f t="shared" si="27"/>
        <v>130</v>
      </c>
    </row>
    <row r="241" spans="1:16" s="1" customFormat="1" ht="15.75" hidden="1">
      <c r="A241" s="5" t="s">
        <v>15</v>
      </c>
      <c r="B241" s="5">
        <v>215</v>
      </c>
      <c r="C241" s="5"/>
      <c r="D241" s="11">
        <f t="shared" si="24"/>
        <v>215</v>
      </c>
      <c r="E241" s="5"/>
      <c r="F241" s="5"/>
      <c r="G241" s="11"/>
      <c r="J241" s="24">
        <f t="shared" si="28"/>
        <v>215</v>
      </c>
      <c r="K241" s="5"/>
      <c r="L241" s="11">
        <f t="shared" si="25"/>
        <v>215</v>
      </c>
      <c r="M241" s="5"/>
      <c r="N241" s="24">
        <f t="shared" si="26"/>
        <v>215</v>
      </c>
      <c r="O241" s="5"/>
      <c r="P241" s="24">
        <f t="shared" si="27"/>
        <v>215</v>
      </c>
    </row>
    <row r="242" spans="1:16" s="1" customFormat="1" ht="15.75" hidden="1">
      <c r="A242" s="5" t="s">
        <v>16</v>
      </c>
      <c r="B242" s="5"/>
      <c r="C242" s="5"/>
      <c r="D242" s="11">
        <f t="shared" si="24"/>
        <v>0</v>
      </c>
      <c r="E242" s="5"/>
      <c r="F242" s="5"/>
      <c r="G242" s="11"/>
      <c r="J242" s="24">
        <f t="shared" si="28"/>
        <v>0</v>
      </c>
      <c r="K242" s="5"/>
      <c r="L242" s="11">
        <f t="shared" si="25"/>
        <v>0</v>
      </c>
      <c r="M242" s="5"/>
      <c r="N242" s="24">
        <f t="shared" si="26"/>
        <v>0</v>
      </c>
      <c r="O242" s="5"/>
      <c r="P242" s="24">
        <f t="shared" si="27"/>
        <v>0</v>
      </c>
    </row>
    <row r="243" spans="1:16" s="1" customFormat="1" ht="15.75" hidden="1">
      <c r="A243" s="5" t="s">
        <v>17</v>
      </c>
      <c r="B243" s="5">
        <v>300</v>
      </c>
      <c r="C243" s="5"/>
      <c r="D243" s="11">
        <f t="shared" si="24"/>
        <v>300</v>
      </c>
      <c r="E243" s="5"/>
      <c r="F243" s="5"/>
      <c r="G243" s="11"/>
      <c r="J243" s="24">
        <f t="shared" si="28"/>
        <v>300</v>
      </c>
      <c r="K243" s="5"/>
      <c r="L243" s="11">
        <f t="shared" si="25"/>
        <v>300</v>
      </c>
      <c r="M243" s="5"/>
      <c r="N243" s="24">
        <f t="shared" si="26"/>
        <v>300</v>
      </c>
      <c r="O243" s="5"/>
      <c r="P243" s="24">
        <f t="shared" si="27"/>
        <v>300</v>
      </c>
    </row>
    <row r="244" spans="1:16" s="1" customFormat="1" ht="15.75" hidden="1">
      <c r="A244" s="5" t="s">
        <v>18</v>
      </c>
      <c r="B244" s="5"/>
      <c r="C244" s="5"/>
      <c r="D244" s="11">
        <f t="shared" si="24"/>
        <v>0</v>
      </c>
      <c r="E244" s="5">
        <f t="shared" si="24"/>
        <v>0</v>
      </c>
      <c r="F244" s="5"/>
      <c r="G244" s="11">
        <f>E244+F244</f>
        <v>0</v>
      </c>
      <c r="J244" s="5">
        <f>H244+I244</f>
        <v>0</v>
      </c>
      <c r="K244" s="5"/>
      <c r="L244" s="11">
        <f t="shared" si="25"/>
        <v>0</v>
      </c>
      <c r="M244" s="5"/>
      <c r="N244" s="5">
        <f>L244+M244</f>
        <v>0</v>
      </c>
      <c r="O244" s="5"/>
      <c r="P244" s="5">
        <f>N244+O244</f>
        <v>0</v>
      </c>
    </row>
    <row r="245" spans="1:16" s="1" customFormat="1" ht="15.75" hidden="1">
      <c r="A245" s="5" t="s">
        <v>19</v>
      </c>
      <c r="B245" s="11">
        <f>SUM(B228:B244)</f>
        <v>4910</v>
      </c>
      <c r="C245" s="5">
        <f>SUM(C228:C244)</f>
        <v>0</v>
      </c>
      <c r="D245" s="11">
        <f>SUM(D228:D244)</f>
        <v>4910</v>
      </c>
      <c r="E245" s="11">
        <f aca="true" t="shared" si="29" ref="E245:J245">SUM(E228:E244)</f>
        <v>0</v>
      </c>
      <c r="F245" s="11">
        <f t="shared" si="29"/>
        <v>0</v>
      </c>
      <c r="G245" s="11">
        <f t="shared" si="29"/>
        <v>0</v>
      </c>
      <c r="H245" s="11">
        <f t="shared" si="29"/>
        <v>0</v>
      </c>
      <c r="I245" s="11">
        <f t="shared" si="29"/>
        <v>0</v>
      </c>
      <c r="J245" s="11">
        <f t="shared" si="29"/>
        <v>4910</v>
      </c>
      <c r="K245" s="5">
        <f aca="true" t="shared" si="30" ref="K245:P245">SUM(K228:K244)</f>
        <v>0</v>
      </c>
      <c r="L245" s="11">
        <f t="shared" si="30"/>
        <v>4910</v>
      </c>
      <c r="M245" s="11">
        <f t="shared" si="30"/>
        <v>0</v>
      </c>
      <c r="N245" s="11">
        <f t="shared" si="30"/>
        <v>4910</v>
      </c>
      <c r="O245" s="11">
        <f t="shared" si="30"/>
        <v>0</v>
      </c>
      <c r="P245" s="11">
        <f t="shared" si="30"/>
        <v>4910</v>
      </c>
    </row>
    <row r="246" s="1" customFormat="1" ht="12.75" hidden="1"/>
    <row r="247" s="9" customFormat="1" ht="12.75" hidden="1"/>
    <row r="248" ht="12.75" hidden="1"/>
    <row r="249" spans="1:14" s="44" customFormat="1" ht="73.5" customHeight="1" hidden="1">
      <c r="A249" s="52" t="s">
        <v>129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1:16" ht="12.75" hidden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34.5" customHeight="1" hidden="1">
      <c r="A251" s="4" t="s">
        <v>1</v>
      </c>
      <c r="B251" s="4" t="s">
        <v>106</v>
      </c>
      <c r="C251" s="14" t="s">
        <v>111</v>
      </c>
      <c r="D251" s="14" t="s">
        <v>110</v>
      </c>
      <c r="E251" s="4" t="s">
        <v>118</v>
      </c>
      <c r="F251" s="14" t="s">
        <v>111</v>
      </c>
      <c r="G251" s="4" t="s">
        <v>112</v>
      </c>
      <c r="H251" s="1"/>
      <c r="I251" s="1"/>
      <c r="J251" s="14" t="s">
        <v>127</v>
      </c>
      <c r="K251" s="14" t="s">
        <v>111</v>
      </c>
      <c r="L251" s="4" t="s">
        <v>113</v>
      </c>
      <c r="M251" s="14" t="s">
        <v>111</v>
      </c>
      <c r="N251" s="14" t="s">
        <v>127</v>
      </c>
      <c r="O251" s="14" t="s">
        <v>111</v>
      </c>
      <c r="P251" s="14" t="s">
        <v>127</v>
      </c>
    </row>
    <row r="252" spans="1:16" ht="15.75" hidden="1">
      <c r="A252" s="5" t="s">
        <v>4</v>
      </c>
      <c r="B252" s="5">
        <v>560</v>
      </c>
      <c r="C252" s="5"/>
      <c r="D252" s="11">
        <f aca="true" t="shared" si="31" ref="D252:D257">B252+C252</f>
        <v>560</v>
      </c>
      <c r="E252" s="5"/>
      <c r="F252" s="5"/>
      <c r="G252" s="11"/>
      <c r="H252" s="1"/>
      <c r="I252" s="1"/>
      <c r="J252" s="24"/>
      <c r="K252" s="5"/>
      <c r="L252" s="11">
        <f aca="true" t="shared" si="32" ref="L252:L257">J252+K252</f>
        <v>0</v>
      </c>
      <c r="M252" s="5">
        <v>48</v>
      </c>
      <c r="N252" s="24">
        <f>J252+M252</f>
        <v>48</v>
      </c>
      <c r="O252" s="5"/>
      <c r="P252" s="24">
        <f aca="true" t="shared" si="33" ref="P252:P257">N252+O252</f>
        <v>48</v>
      </c>
    </row>
    <row r="253" spans="1:16" ht="15.75" hidden="1">
      <c r="A253" s="5" t="s">
        <v>9</v>
      </c>
      <c r="B253" s="5">
        <v>430</v>
      </c>
      <c r="C253" s="5"/>
      <c r="D253" s="11">
        <f t="shared" si="31"/>
        <v>430</v>
      </c>
      <c r="E253" s="5"/>
      <c r="F253" s="5"/>
      <c r="G253" s="11"/>
      <c r="H253" s="1"/>
      <c r="I253" s="1"/>
      <c r="J253" s="24"/>
      <c r="K253" s="5"/>
      <c r="L253" s="11">
        <f t="shared" si="32"/>
        <v>0</v>
      </c>
      <c r="M253" s="5">
        <v>72</v>
      </c>
      <c r="N253" s="24">
        <f>J253+M253</f>
        <v>72</v>
      </c>
      <c r="O253" s="5"/>
      <c r="P253" s="24">
        <f t="shared" si="33"/>
        <v>72</v>
      </c>
    </row>
    <row r="254" spans="1:16" ht="15.75" hidden="1">
      <c r="A254" s="5" t="s">
        <v>10</v>
      </c>
      <c r="B254" s="5">
        <v>345</v>
      </c>
      <c r="C254" s="5"/>
      <c r="D254" s="11">
        <f t="shared" si="31"/>
        <v>345</v>
      </c>
      <c r="E254" s="5"/>
      <c r="F254" s="5"/>
      <c r="G254" s="11"/>
      <c r="H254" s="1"/>
      <c r="I254" s="1"/>
      <c r="J254" s="24"/>
      <c r="K254" s="5"/>
      <c r="L254" s="11">
        <f t="shared" si="32"/>
        <v>0</v>
      </c>
      <c r="M254" s="5">
        <v>60</v>
      </c>
      <c r="N254" s="24">
        <f>J254+M254</f>
        <v>60</v>
      </c>
      <c r="O254" s="5"/>
      <c r="P254" s="24">
        <f t="shared" si="33"/>
        <v>60</v>
      </c>
    </row>
    <row r="255" spans="1:16" ht="15.75" hidden="1">
      <c r="A255" s="5" t="s">
        <v>12</v>
      </c>
      <c r="B255" s="5">
        <v>215</v>
      </c>
      <c r="C255" s="5"/>
      <c r="D255" s="11">
        <f t="shared" si="31"/>
        <v>215</v>
      </c>
      <c r="E255" s="5"/>
      <c r="F255" s="5"/>
      <c r="G255" s="11"/>
      <c r="H255" s="1"/>
      <c r="I255" s="1"/>
      <c r="J255" s="24"/>
      <c r="K255" s="5"/>
      <c r="L255" s="11">
        <f t="shared" si="32"/>
        <v>0</v>
      </c>
      <c r="M255" s="5">
        <v>108</v>
      </c>
      <c r="N255" s="24">
        <f>J255+M255</f>
        <v>108</v>
      </c>
      <c r="O255" s="5"/>
      <c r="P255" s="24">
        <f t="shared" si="33"/>
        <v>108</v>
      </c>
    </row>
    <row r="256" spans="1:16" ht="15.75" hidden="1">
      <c r="A256" s="5" t="s">
        <v>13</v>
      </c>
      <c r="B256" s="5">
        <v>215</v>
      </c>
      <c r="C256" s="5"/>
      <c r="D256" s="11">
        <f t="shared" si="31"/>
        <v>215</v>
      </c>
      <c r="E256" s="5"/>
      <c r="F256" s="5"/>
      <c r="G256" s="11"/>
      <c r="H256" s="1"/>
      <c r="I256" s="1"/>
      <c r="J256" s="24"/>
      <c r="K256" s="5"/>
      <c r="L256" s="11">
        <f t="shared" si="32"/>
        <v>0</v>
      </c>
      <c r="M256" s="5">
        <v>72</v>
      </c>
      <c r="N256" s="24">
        <f>J256+M256</f>
        <v>72</v>
      </c>
      <c r="O256" s="5"/>
      <c r="P256" s="24">
        <f t="shared" si="33"/>
        <v>72</v>
      </c>
    </row>
    <row r="257" spans="1:16" ht="15.75" hidden="1">
      <c r="A257" s="5" t="s">
        <v>18</v>
      </c>
      <c r="B257" s="5"/>
      <c r="C257" s="5"/>
      <c r="D257" s="11">
        <f t="shared" si="31"/>
        <v>0</v>
      </c>
      <c r="E257" s="5">
        <f>C257+D257</f>
        <v>0</v>
      </c>
      <c r="F257" s="5"/>
      <c r="G257" s="11">
        <f>E257+F257</f>
        <v>0</v>
      </c>
      <c r="H257" s="1"/>
      <c r="I257" s="1"/>
      <c r="J257" s="5"/>
      <c r="K257" s="5"/>
      <c r="L257" s="11">
        <f t="shared" si="32"/>
        <v>0</v>
      </c>
      <c r="M257" s="5">
        <v>40</v>
      </c>
      <c r="N257" s="5">
        <f>L257+M257</f>
        <v>40</v>
      </c>
      <c r="O257" s="5"/>
      <c r="P257" s="24">
        <f t="shared" si="33"/>
        <v>40</v>
      </c>
    </row>
    <row r="258" spans="1:16" ht="15.75" hidden="1">
      <c r="A258" s="5" t="s">
        <v>19</v>
      </c>
      <c r="B258" s="11">
        <f aca="true" t="shared" si="34" ref="B258:N258">SUM(B252:B257)</f>
        <v>1765</v>
      </c>
      <c r="C258" s="5">
        <f t="shared" si="34"/>
        <v>0</v>
      </c>
      <c r="D258" s="11">
        <f t="shared" si="34"/>
        <v>1765</v>
      </c>
      <c r="E258" s="11">
        <f t="shared" si="34"/>
        <v>0</v>
      </c>
      <c r="F258" s="11">
        <f t="shared" si="34"/>
        <v>0</v>
      </c>
      <c r="G258" s="11">
        <f t="shared" si="34"/>
        <v>0</v>
      </c>
      <c r="H258" s="11">
        <f t="shared" si="34"/>
        <v>0</v>
      </c>
      <c r="I258" s="11">
        <f t="shared" si="34"/>
        <v>0</v>
      </c>
      <c r="J258" s="11">
        <f t="shared" si="34"/>
        <v>0</v>
      </c>
      <c r="K258" s="5">
        <f t="shared" si="34"/>
        <v>0</v>
      </c>
      <c r="L258" s="11">
        <f t="shared" si="34"/>
        <v>0</v>
      </c>
      <c r="M258" s="11">
        <f t="shared" si="34"/>
        <v>400</v>
      </c>
      <c r="N258" s="11">
        <f t="shared" si="34"/>
        <v>400</v>
      </c>
      <c r="O258" s="11">
        <f>SUM(O252:O257)</f>
        <v>0</v>
      </c>
      <c r="P258" s="11">
        <f>SUM(P252:P257)</f>
        <v>400</v>
      </c>
    </row>
    <row r="259" ht="12.75" hidden="1"/>
    <row r="260" spans="1:16" ht="87" customHeight="1">
      <c r="A260" s="52" t="s">
        <v>135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1:16" ht="12.7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31.5">
      <c r="A262" s="4" t="s">
        <v>1</v>
      </c>
      <c r="B262" s="14" t="s">
        <v>110</v>
      </c>
      <c r="C262" s="14" t="s">
        <v>111</v>
      </c>
      <c r="D262" s="14" t="s">
        <v>110</v>
      </c>
      <c r="E262" s="4" t="s">
        <v>118</v>
      </c>
      <c r="F262" s="14" t="s">
        <v>111</v>
      </c>
      <c r="G262" s="4" t="s">
        <v>112</v>
      </c>
      <c r="H262" s="1"/>
      <c r="I262" s="1"/>
      <c r="J262" s="14" t="s">
        <v>122</v>
      </c>
      <c r="K262" s="14" t="s">
        <v>111</v>
      </c>
      <c r="L262" s="4" t="s">
        <v>113</v>
      </c>
      <c r="M262" s="14" t="s">
        <v>111</v>
      </c>
      <c r="N262" s="14" t="s">
        <v>122</v>
      </c>
      <c r="O262" s="14" t="s">
        <v>111</v>
      </c>
      <c r="P262" s="14" t="s">
        <v>122</v>
      </c>
    </row>
    <row r="263" spans="1:16" ht="15.75" hidden="1">
      <c r="A263" s="5" t="s">
        <v>119</v>
      </c>
      <c r="B263" s="14"/>
      <c r="C263" s="14"/>
      <c r="D263" s="14"/>
      <c r="E263" s="42">
        <v>50</v>
      </c>
      <c r="F263" s="14"/>
      <c r="G263" s="4"/>
      <c r="H263" s="1"/>
      <c r="I263" s="1"/>
      <c r="J263" s="24">
        <f>D263+E263</f>
        <v>50</v>
      </c>
      <c r="K263" s="14"/>
      <c r="L263" s="4"/>
      <c r="M263" s="14"/>
      <c r="N263" s="24"/>
      <c r="O263" s="14"/>
      <c r="P263" s="24"/>
    </row>
    <row r="264" spans="1:16" ht="15.75" hidden="1">
      <c r="A264" s="5" t="s">
        <v>2</v>
      </c>
      <c r="B264" s="11">
        <v>5200</v>
      </c>
      <c r="C264" s="24"/>
      <c r="D264" s="21">
        <f aca="true" t="shared" si="35" ref="D264:D280">B264+C264</f>
        <v>5200</v>
      </c>
      <c r="E264" s="24">
        <v>800</v>
      </c>
      <c r="F264" s="24"/>
      <c r="G264" s="21"/>
      <c r="H264" s="1"/>
      <c r="I264" s="1"/>
      <c r="J264" s="24">
        <f>D264+E264</f>
        <v>6000</v>
      </c>
      <c r="K264" s="24"/>
      <c r="L264" s="21">
        <f aca="true" t="shared" si="36" ref="L264:L280">J264+K264</f>
        <v>6000</v>
      </c>
      <c r="M264" s="24">
        <v>1050</v>
      </c>
      <c r="N264" s="24"/>
      <c r="O264" s="24"/>
      <c r="P264" s="24"/>
    </row>
    <row r="265" spans="1:16" ht="15.75" hidden="1">
      <c r="A265" s="5" t="s">
        <v>3</v>
      </c>
      <c r="B265" s="11">
        <v>6800</v>
      </c>
      <c r="C265" s="24"/>
      <c r="D265" s="21">
        <f t="shared" si="35"/>
        <v>6800</v>
      </c>
      <c r="E265" s="24">
        <v>1000</v>
      </c>
      <c r="F265" s="24"/>
      <c r="G265" s="21"/>
      <c r="H265" s="1"/>
      <c r="I265" s="1"/>
      <c r="J265" s="24">
        <f aca="true" t="shared" si="37" ref="J265:J280">D265+E265</f>
        <v>7800</v>
      </c>
      <c r="K265" s="24"/>
      <c r="L265" s="21">
        <f t="shared" si="36"/>
        <v>7800</v>
      </c>
      <c r="M265" s="24">
        <v>1250</v>
      </c>
      <c r="N265" s="24"/>
      <c r="O265" s="24"/>
      <c r="P265" s="24"/>
    </row>
    <row r="266" spans="1:16" ht="15.75">
      <c r="A266" s="5" t="s">
        <v>4</v>
      </c>
      <c r="B266" s="11">
        <v>1800</v>
      </c>
      <c r="C266" s="24"/>
      <c r="D266" s="21">
        <f t="shared" si="35"/>
        <v>1800</v>
      </c>
      <c r="E266" s="24">
        <v>100</v>
      </c>
      <c r="F266" s="24"/>
      <c r="G266" s="21"/>
      <c r="H266" s="1"/>
      <c r="I266" s="1"/>
      <c r="J266" s="24">
        <f t="shared" si="37"/>
        <v>1900</v>
      </c>
      <c r="K266" s="24"/>
      <c r="L266" s="21">
        <f t="shared" si="36"/>
        <v>1900</v>
      </c>
      <c r="M266" s="24"/>
      <c r="N266" s="24"/>
      <c r="O266" s="24">
        <v>400</v>
      </c>
      <c r="P266" s="24">
        <f>N266+O266</f>
        <v>400</v>
      </c>
    </row>
    <row r="267" spans="1:16" ht="15.75" hidden="1">
      <c r="A267" s="5" t="s">
        <v>5</v>
      </c>
      <c r="B267" s="11">
        <v>2000</v>
      </c>
      <c r="C267" s="24"/>
      <c r="D267" s="21">
        <f t="shared" si="35"/>
        <v>2000</v>
      </c>
      <c r="E267" s="24">
        <v>200</v>
      </c>
      <c r="F267" s="24"/>
      <c r="G267" s="21"/>
      <c r="H267" s="1"/>
      <c r="I267" s="1"/>
      <c r="J267" s="24">
        <f t="shared" si="37"/>
        <v>2200</v>
      </c>
      <c r="K267" s="24"/>
      <c r="L267" s="21">
        <f t="shared" si="36"/>
        <v>2200</v>
      </c>
      <c r="M267" s="24">
        <v>400</v>
      </c>
      <c r="N267" s="24"/>
      <c r="O267" s="24"/>
      <c r="P267" s="24"/>
    </row>
    <row r="268" spans="1:16" ht="15.75" hidden="1">
      <c r="A268" s="5" t="s">
        <v>6</v>
      </c>
      <c r="B268" s="11">
        <v>1900</v>
      </c>
      <c r="C268" s="24"/>
      <c r="D268" s="21">
        <f t="shared" si="35"/>
        <v>1900</v>
      </c>
      <c r="E268" s="24">
        <v>200</v>
      </c>
      <c r="F268" s="24"/>
      <c r="G268" s="21"/>
      <c r="H268" s="1"/>
      <c r="I268" s="1"/>
      <c r="J268" s="24">
        <f t="shared" si="37"/>
        <v>2100</v>
      </c>
      <c r="K268" s="24"/>
      <c r="L268" s="21">
        <f t="shared" si="36"/>
        <v>2100</v>
      </c>
      <c r="M268" s="24">
        <v>950</v>
      </c>
      <c r="N268" s="24"/>
      <c r="O268" s="24"/>
      <c r="P268" s="24"/>
    </row>
    <row r="269" spans="1:16" ht="15.75" hidden="1">
      <c r="A269" s="5" t="s">
        <v>7</v>
      </c>
      <c r="B269" s="11">
        <v>1500</v>
      </c>
      <c r="C269" s="24"/>
      <c r="D269" s="21">
        <f t="shared" si="35"/>
        <v>1500</v>
      </c>
      <c r="E269" s="24">
        <v>1000</v>
      </c>
      <c r="F269" s="24"/>
      <c r="G269" s="21"/>
      <c r="H269" s="1"/>
      <c r="I269" s="1"/>
      <c r="J269" s="24">
        <f t="shared" si="37"/>
        <v>2500</v>
      </c>
      <c r="K269" s="24"/>
      <c r="L269" s="21">
        <f t="shared" si="36"/>
        <v>2500</v>
      </c>
      <c r="M269" s="24">
        <v>-300</v>
      </c>
      <c r="N269" s="24"/>
      <c r="O269" s="24"/>
      <c r="P269" s="24"/>
    </row>
    <row r="270" spans="1:16" ht="15.75" hidden="1">
      <c r="A270" s="5" t="s">
        <v>8</v>
      </c>
      <c r="B270" s="11">
        <v>1500</v>
      </c>
      <c r="C270" s="24"/>
      <c r="D270" s="21">
        <f t="shared" si="35"/>
        <v>1500</v>
      </c>
      <c r="E270" s="24">
        <v>300</v>
      </c>
      <c r="F270" s="24"/>
      <c r="G270" s="21"/>
      <c r="H270" s="1"/>
      <c r="I270" s="1"/>
      <c r="J270" s="24">
        <f t="shared" si="37"/>
        <v>1800</v>
      </c>
      <c r="K270" s="24"/>
      <c r="L270" s="21">
        <f t="shared" si="36"/>
        <v>1800</v>
      </c>
      <c r="M270" s="24">
        <v>630</v>
      </c>
      <c r="N270" s="24"/>
      <c r="O270" s="24"/>
      <c r="P270" s="24"/>
    </row>
    <row r="271" spans="1:16" ht="15.75" hidden="1">
      <c r="A271" s="5" t="s">
        <v>9</v>
      </c>
      <c r="B271" s="11">
        <v>1300</v>
      </c>
      <c r="C271" s="24"/>
      <c r="D271" s="21">
        <f t="shared" si="35"/>
        <v>1300</v>
      </c>
      <c r="E271" s="24">
        <v>500</v>
      </c>
      <c r="F271" s="24"/>
      <c r="G271" s="21"/>
      <c r="H271" s="1"/>
      <c r="I271" s="1"/>
      <c r="J271" s="24">
        <f t="shared" si="37"/>
        <v>1800</v>
      </c>
      <c r="K271" s="24"/>
      <c r="L271" s="21">
        <f t="shared" si="36"/>
        <v>1800</v>
      </c>
      <c r="M271" s="24"/>
      <c r="N271" s="24"/>
      <c r="O271" s="24"/>
      <c r="P271" s="24"/>
    </row>
    <row r="272" spans="1:16" ht="15.75" hidden="1">
      <c r="A272" s="5" t="s">
        <v>10</v>
      </c>
      <c r="B272" s="11">
        <v>1500</v>
      </c>
      <c r="C272" s="24"/>
      <c r="D272" s="21">
        <f t="shared" si="35"/>
        <v>1500</v>
      </c>
      <c r="E272" s="24"/>
      <c r="F272" s="24"/>
      <c r="G272" s="21"/>
      <c r="H272" s="1"/>
      <c r="I272" s="1"/>
      <c r="J272" s="24">
        <f t="shared" si="37"/>
        <v>1500</v>
      </c>
      <c r="K272" s="24"/>
      <c r="L272" s="21">
        <f t="shared" si="36"/>
        <v>1500</v>
      </c>
      <c r="M272" s="24">
        <v>-630</v>
      </c>
      <c r="N272" s="24"/>
      <c r="O272" s="24"/>
      <c r="P272" s="24"/>
    </row>
    <row r="273" spans="1:16" ht="15.75" hidden="1">
      <c r="A273" s="5" t="s">
        <v>11</v>
      </c>
      <c r="B273" s="11">
        <v>700</v>
      </c>
      <c r="C273" s="5"/>
      <c r="D273" s="21">
        <f t="shared" si="35"/>
        <v>700</v>
      </c>
      <c r="E273" s="5"/>
      <c r="F273" s="5"/>
      <c r="G273" s="21"/>
      <c r="H273" s="1"/>
      <c r="I273" s="1"/>
      <c r="J273" s="24">
        <f t="shared" si="37"/>
        <v>700</v>
      </c>
      <c r="K273" s="5"/>
      <c r="L273" s="21">
        <f t="shared" si="36"/>
        <v>700</v>
      </c>
      <c r="M273" s="5"/>
      <c r="N273" s="24"/>
      <c r="O273" s="5"/>
      <c r="P273" s="24"/>
    </row>
    <row r="274" spans="1:16" ht="15.75" hidden="1">
      <c r="A274" s="5" t="s">
        <v>12</v>
      </c>
      <c r="B274" s="11">
        <v>1000</v>
      </c>
      <c r="C274" s="24"/>
      <c r="D274" s="21">
        <f t="shared" si="35"/>
        <v>1000</v>
      </c>
      <c r="E274" s="24">
        <v>550</v>
      </c>
      <c r="F274" s="24"/>
      <c r="G274" s="21"/>
      <c r="H274" s="1"/>
      <c r="I274" s="1"/>
      <c r="J274" s="24">
        <f t="shared" si="37"/>
        <v>1550</v>
      </c>
      <c r="K274" s="24"/>
      <c r="L274" s="21">
        <f t="shared" si="36"/>
        <v>1550</v>
      </c>
      <c r="M274" s="24">
        <v>-150</v>
      </c>
      <c r="N274" s="24"/>
      <c r="O274" s="24"/>
      <c r="P274" s="24"/>
    </row>
    <row r="275" spans="1:16" ht="15.75" hidden="1">
      <c r="A275" s="5" t="s">
        <v>13</v>
      </c>
      <c r="B275" s="11">
        <v>3400</v>
      </c>
      <c r="C275" s="24"/>
      <c r="D275" s="21">
        <f t="shared" si="35"/>
        <v>3400</v>
      </c>
      <c r="E275" s="24">
        <v>300</v>
      </c>
      <c r="F275" s="24"/>
      <c r="G275" s="21"/>
      <c r="H275" s="1"/>
      <c r="I275" s="1"/>
      <c r="J275" s="24">
        <f t="shared" si="37"/>
        <v>3700</v>
      </c>
      <c r="K275" s="24"/>
      <c r="L275" s="21">
        <f t="shared" si="36"/>
        <v>3700</v>
      </c>
      <c r="M275" s="24">
        <v>500</v>
      </c>
      <c r="N275" s="24"/>
      <c r="O275" s="24"/>
      <c r="P275" s="24"/>
    </row>
    <row r="276" spans="1:16" ht="15.75" hidden="1">
      <c r="A276" s="5" t="s">
        <v>14</v>
      </c>
      <c r="B276" s="11">
        <v>3700</v>
      </c>
      <c r="C276" s="24"/>
      <c r="D276" s="21">
        <f t="shared" si="35"/>
        <v>3700</v>
      </c>
      <c r="E276" s="24">
        <v>300</v>
      </c>
      <c r="F276" s="24"/>
      <c r="G276" s="21"/>
      <c r="H276" s="1"/>
      <c r="I276" s="1"/>
      <c r="J276" s="24">
        <f t="shared" si="37"/>
        <v>4000</v>
      </c>
      <c r="K276" s="24"/>
      <c r="L276" s="21">
        <f t="shared" si="36"/>
        <v>4000</v>
      </c>
      <c r="M276" s="24">
        <v>1700</v>
      </c>
      <c r="N276" s="24"/>
      <c r="O276" s="24"/>
      <c r="P276" s="24"/>
    </row>
    <row r="277" spans="1:16" ht="15.75" hidden="1">
      <c r="A277" s="5" t="s">
        <v>15</v>
      </c>
      <c r="B277" s="11">
        <v>1500</v>
      </c>
      <c r="C277" s="24"/>
      <c r="D277" s="21">
        <f t="shared" si="35"/>
        <v>1500</v>
      </c>
      <c r="E277" s="24">
        <v>1400</v>
      </c>
      <c r="F277" s="24"/>
      <c r="G277" s="21"/>
      <c r="H277" s="1"/>
      <c r="I277" s="1"/>
      <c r="J277" s="24">
        <f t="shared" si="37"/>
        <v>2900</v>
      </c>
      <c r="K277" s="24"/>
      <c r="L277" s="21">
        <f t="shared" si="36"/>
        <v>2900</v>
      </c>
      <c r="M277" s="24"/>
      <c r="N277" s="24"/>
      <c r="O277" s="24"/>
      <c r="P277" s="24"/>
    </row>
    <row r="278" spans="1:16" ht="15.75" hidden="1">
      <c r="A278" s="5" t="s">
        <v>16</v>
      </c>
      <c r="B278" s="11">
        <v>3800</v>
      </c>
      <c r="C278" s="24"/>
      <c r="D278" s="21">
        <f t="shared" si="35"/>
        <v>3800</v>
      </c>
      <c r="E278" s="24"/>
      <c r="F278" s="24"/>
      <c r="G278" s="21"/>
      <c r="H278" s="1"/>
      <c r="I278" s="1"/>
      <c r="J278" s="24">
        <f t="shared" si="37"/>
        <v>3800</v>
      </c>
      <c r="K278" s="24"/>
      <c r="L278" s="21">
        <f t="shared" si="36"/>
        <v>3800</v>
      </c>
      <c r="M278" s="24">
        <v>-200</v>
      </c>
      <c r="N278" s="24"/>
      <c r="O278" s="24"/>
      <c r="P278" s="24"/>
    </row>
    <row r="279" spans="1:16" ht="15.75" hidden="1">
      <c r="A279" s="5" t="s">
        <v>17</v>
      </c>
      <c r="B279" s="11">
        <v>1000</v>
      </c>
      <c r="C279" s="24"/>
      <c r="D279" s="21">
        <f t="shared" si="35"/>
        <v>1000</v>
      </c>
      <c r="E279" s="24">
        <v>100</v>
      </c>
      <c r="F279" s="24"/>
      <c r="G279" s="21"/>
      <c r="H279" s="1"/>
      <c r="I279" s="1"/>
      <c r="J279" s="24">
        <f t="shared" si="37"/>
        <v>1100</v>
      </c>
      <c r="K279" s="24"/>
      <c r="L279" s="21">
        <f t="shared" si="36"/>
        <v>1100</v>
      </c>
      <c r="M279" s="24">
        <v>200</v>
      </c>
      <c r="N279" s="24"/>
      <c r="O279" s="24"/>
      <c r="P279" s="24"/>
    </row>
    <row r="280" spans="1:16" ht="15.75" hidden="1">
      <c r="A280" s="5" t="s">
        <v>18</v>
      </c>
      <c r="B280" s="11">
        <v>11400</v>
      </c>
      <c r="C280" s="24"/>
      <c r="D280" s="21">
        <f t="shared" si="35"/>
        <v>11400</v>
      </c>
      <c r="E280" s="24">
        <v>3200</v>
      </c>
      <c r="F280" s="24"/>
      <c r="G280" s="21"/>
      <c r="H280" s="1"/>
      <c r="I280" s="1"/>
      <c r="J280" s="24">
        <f t="shared" si="37"/>
        <v>14600</v>
      </c>
      <c r="K280" s="24"/>
      <c r="L280" s="21">
        <f t="shared" si="36"/>
        <v>14600</v>
      </c>
      <c r="M280" s="24">
        <v>-200</v>
      </c>
      <c r="N280" s="24"/>
      <c r="O280" s="24"/>
      <c r="P280" s="24"/>
    </row>
    <row r="281" spans="1:16" ht="15.75">
      <c r="A281" s="5" t="s">
        <v>19</v>
      </c>
      <c r="B281" s="11">
        <f>SUM(B264:B280)</f>
        <v>50000</v>
      </c>
      <c r="C281" s="11">
        <f>SUM(C264:C280)</f>
        <v>0</v>
      </c>
      <c r="D281" s="11">
        <f>SUM(D263:D280)</f>
        <v>50000</v>
      </c>
      <c r="E281" s="11">
        <f aca="true" t="shared" si="38" ref="E281:J281">SUM(E263:E280)</f>
        <v>10000</v>
      </c>
      <c r="F281" s="11">
        <f t="shared" si="38"/>
        <v>0</v>
      </c>
      <c r="G281" s="11">
        <f t="shared" si="38"/>
        <v>0</v>
      </c>
      <c r="H281" s="11">
        <f t="shared" si="38"/>
        <v>0</v>
      </c>
      <c r="I281" s="11">
        <f t="shared" si="38"/>
        <v>0</v>
      </c>
      <c r="J281" s="11">
        <f t="shared" si="38"/>
        <v>60000</v>
      </c>
      <c r="K281" s="11">
        <f>SUM(K264:K280)</f>
        <v>0</v>
      </c>
      <c r="L281" s="11">
        <f>SUM(L264:L280)</f>
        <v>59950</v>
      </c>
      <c r="M281" s="11">
        <f>SUM(M263:M280)</f>
        <v>5200</v>
      </c>
      <c r="N281" s="11">
        <f>SUM(N263:N280)</f>
        <v>0</v>
      </c>
      <c r="O281" s="11">
        <f>SUM(O263:O280)</f>
        <v>400</v>
      </c>
      <c r="P281" s="11">
        <f>SUM(P263:P280)</f>
        <v>400</v>
      </c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4" spans="1:16" ht="51.75" customHeight="1">
      <c r="A284" s="51" t="s">
        <v>130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1:16" ht="15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20"/>
      <c r="L285" s="20"/>
      <c r="M285" s="35"/>
      <c r="N285" s="35"/>
      <c r="O285" s="35"/>
      <c r="P285" s="35"/>
    </row>
    <row r="286" spans="1:16" ht="31.5">
      <c r="A286" s="4" t="s">
        <v>1</v>
      </c>
      <c r="B286" s="14" t="s">
        <v>110</v>
      </c>
      <c r="C286" s="14" t="s">
        <v>111</v>
      </c>
      <c r="D286" s="14" t="s">
        <v>110</v>
      </c>
      <c r="E286" s="4" t="s">
        <v>118</v>
      </c>
      <c r="F286" s="14" t="s">
        <v>111</v>
      </c>
      <c r="G286" s="4" t="s">
        <v>112</v>
      </c>
      <c r="H286" s="1"/>
      <c r="I286" s="1"/>
      <c r="J286" s="14" t="s">
        <v>126</v>
      </c>
      <c r="K286" s="14" t="s">
        <v>111</v>
      </c>
      <c r="L286" s="4" t="s">
        <v>113</v>
      </c>
      <c r="M286" s="14" t="s">
        <v>111</v>
      </c>
      <c r="N286" s="14" t="s">
        <v>126</v>
      </c>
      <c r="O286" s="14" t="s">
        <v>111</v>
      </c>
      <c r="P286" s="14" t="s">
        <v>126</v>
      </c>
    </row>
    <row r="287" spans="1:16" ht="15.75">
      <c r="A287" s="5" t="s">
        <v>2</v>
      </c>
      <c r="B287" s="10">
        <v>82050</v>
      </c>
      <c r="C287" s="10"/>
      <c r="D287" s="21">
        <f aca="true" t="shared" si="39" ref="D287:D304">B287+C287</f>
        <v>82050</v>
      </c>
      <c r="E287" s="10"/>
      <c r="F287" s="10"/>
      <c r="G287" s="21"/>
      <c r="J287" s="24">
        <f aca="true" t="shared" si="40" ref="J287:J304">D287+E287</f>
        <v>82050</v>
      </c>
      <c r="K287" s="10"/>
      <c r="L287" s="21">
        <f aca="true" t="shared" si="41" ref="L287:L304">J287+K287</f>
        <v>82050</v>
      </c>
      <c r="M287" s="10"/>
      <c r="N287" s="24"/>
      <c r="O287" s="10">
        <f>200+30</f>
        <v>230</v>
      </c>
      <c r="P287" s="24">
        <f aca="true" t="shared" si="42" ref="P287:P303">N287+O287</f>
        <v>230</v>
      </c>
    </row>
    <row r="288" spans="1:16" ht="15.75">
      <c r="A288" s="5" t="s">
        <v>3</v>
      </c>
      <c r="B288" s="10">
        <v>68602</v>
      </c>
      <c r="C288" s="10"/>
      <c r="D288" s="21">
        <f t="shared" si="39"/>
        <v>68602</v>
      </c>
      <c r="E288" s="32"/>
      <c r="F288" s="10"/>
      <c r="G288" s="21"/>
      <c r="J288" s="24">
        <f t="shared" si="40"/>
        <v>68602</v>
      </c>
      <c r="K288" s="10"/>
      <c r="L288" s="21">
        <f t="shared" si="41"/>
        <v>68602</v>
      </c>
      <c r="M288" s="10"/>
      <c r="N288" s="24"/>
      <c r="O288" s="10">
        <v>150</v>
      </c>
      <c r="P288" s="24">
        <f t="shared" si="42"/>
        <v>150</v>
      </c>
    </row>
    <row r="289" spans="1:16" ht="15.75" hidden="1">
      <c r="A289" s="5" t="s">
        <v>22</v>
      </c>
      <c r="B289" s="10">
        <v>54796</v>
      </c>
      <c r="C289" s="10"/>
      <c r="D289" s="21">
        <f t="shared" si="39"/>
        <v>54796</v>
      </c>
      <c r="E289" s="32"/>
      <c r="F289" s="10"/>
      <c r="G289" s="21"/>
      <c r="J289" s="24">
        <f t="shared" si="40"/>
        <v>54796</v>
      </c>
      <c r="K289" s="10"/>
      <c r="L289" s="21">
        <f t="shared" si="41"/>
        <v>54796</v>
      </c>
      <c r="M289" s="10"/>
      <c r="N289" s="24"/>
      <c r="O289" s="10"/>
      <c r="P289" s="24">
        <f t="shared" si="42"/>
        <v>0</v>
      </c>
    </row>
    <row r="290" spans="1:16" ht="15.75" hidden="1">
      <c r="A290" s="5" t="s">
        <v>4</v>
      </c>
      <c r="B290" s="10">
        <v>40888</v>
      </c>
      <c r="C290" s="10"/>
      <c r="D290" s="21">
        <f t="shared" si="39"/>
        <v>40888</v>
      </c>
      <c r="E290" s="32"/>
      <c r="F290" s="10"/>
      <c r="G290" s="21"/>
      <c r="J290" s="24">
        <f t="shared" si="40"/>
        <v>40888</v>
      </c>
      <c r="K290" s="10"/>
      <c r="L290" s="21">
        <f t="shared" si="41"/>
        <v>40888</v>
      </c>
      <c r="M290" s="10"/>
      <c r="N290" s="24"/>
      <c r="O290" s="10"/>
      <c r="P290" s="24">
        <f t="shared" si="42"/>
        <v>0</v>
      </c>
    </row>
    <row r="291" spans="1:16" ht="15.75">
      <c r="A291" s="5" t="s">
        <v>5</v>
      </c>
      <c r="B291" s="10">
        <v>36522</v>
      </c>
      <c r="C291" s="10"/>
      <c r="D291" s="21">
        <f t="shared" si="39"/>
        <v>36522</v>
      </c>
      <c r="E291" s="10"/>
      <c r="F291" s="10"/>
      <c r="G291" s="21"/>
      <c r="J291" s="24">
        <f t="shared" si="40"/>
        <v>36522</v>
      </c>
      <c r="K291" s="10"/>
      <c r="L291" s="21">
        <f t="shared" si="41"/>
        <v>36522</v>
      </c>
      <c r="M291" s="10"/>
      <c r="N291" s="24"/>
      <c r="O291" s="10">
        <v>40</v>
      </c>
      <c r="P291" s="24">
        <f t="shared" si="42"/>
        <v>40</v>
      </c>
    </row>
    <row r="292" spans="1:16" ht="15.75">
      <c r="A292" s="5" t="s">
        <v>6</v>
      </c>
      <c r="B292" s="10">
        <v>23338</v>
      </c>
      <c r="C292" s="10"/>
      <c r="D292" s="21">
        <f t="shared" si="39"/>
        <v>23338</v>
      </c>
      <c r="E292" s="10"/>
      <c r="F292" s="10"/>
      <c r="G292" s="21"/>
      <c r="J292" s="24">
        <f t="shared" si="40"/>
        <v>23338</v>
      </c>
      <c r="K292" s="10"/>
      <c r="L292" s="21">
        <f t="shared" si="41"/>
        <v>23338</v>
      </c>
      <c r="M292" s="10"/>
      <c r="N292" s="24"/>
      <c r="O292" s="10">
        <f>40+150</f>
        <v>190</v>
      </c>
      <c r="P292" s="24">
        <f t="shared" si="42"/>
        <v>190</v>
      </c>
    </row>
    <row r="293" spans="1:16" ht="15.75">
      <c r="A293" s="5" t="s">
        <v>7</v>
      </c>
      <c r="B293" s="10">
        <v>4562</v>
      </c>
      <c r="C293" s="10"/>
      <c r="D293" s="21">
        <f t="shared" si="39"/>
        <v>4562</v>
      </c>
      <c r="E293" s="10"/>
      <c r="F293" s="10"/>
      <c r="G293" s="21"/>
      <c r="J293" s="24">
        <f t="shared" si="40"/>
        <v>4562</v>
      </c>
      <c r="K293" s="10"/>
      <c r="L293" s="21">
        <f t="shared" si="41"/>
        <v>4562</v>
      </c>
      <c r="M293" s="10"/>
      <c r="N293" s="24"/>
      <c r="O293" s="10">
        <v>30</v>
      </c>
      <c r="P293" s="24">
        <f t="shared" si="42"/>
        <v>30</v>
      </c>
    </row>
    <row r="294" spans="1:16" ht="15.75" hidden="1">
      <c r="A294" s="5" t="s">
        <v>8</v>
      </c>
      <c r="B294" s="10">
        <v>14388</v>
      </c>
      <c r="C294" s="10"/>
      <c r="D294" s="21">
        <f t="shared" si="39"/>
        <v>14388</v>
      </c>
      <c r="E294" s="10"/>
      <c r="F294" s="10"/>
      <c r="G294" s="21"/>
      <c r="J294" s="24">
        <f t="shared" si="40"/>
        <v>14388</v>
      </c>
      <c r="K294" s="10"/>
      <c r="L294" s="21">
        <f t="shared" si="41"/>
        <v>14388</v>
      </c>
      <c r="M294" s="10"/>
      <c r="N294" s="24"/>
      <c r="O294" s="10"/>
      <c r="P294" s="24">
        <f t="shared" si="42"/>
        <v>0</v>
      </c>
    </row>
    <row r="295" spans="1:16" ht="15.75" hidden="1">
      <c r="A295" s="5" t="s">
        <v>9</v>
      </c>
      <c r="B295" s="10">
        <v>5053</v>
      </c>
      <c r="C295" s="10"/>
      <c r="D295" s="21">
        <f t="shared" si="39"/>
        <v>5053</v>
      </c>
      <c r="E295" s="10"/>
      <c r="F295" s="10"/>
      <c r="G295" s="21"/>
      <c r="J295" s="24">
        <f t="shared" si="40"/>
        <v>5053</v>
      </c>
      <c r="K295" s="10"/>
      <c r="L295" s="21">
        <f t="shared" si="41"/>
        <v>5053</v>
      </c>
      <c r="M295" s="10"/>
      <c r="N295" s="24"/>
      <c r="O295" s="10"/>
      <c r="P295" s="24">
        <f t="shared" si="42"/>
        <v>0</v>
      </c>
    </row>
    <row r="296" spans="1:16" ht="15.75" hidden="1">
      <c r="A296" s="5" t="s">
        <v>10</v>
      </c>
      <c r="B296" s="10">
        <v>8832</v>
      </c>
      <c r="C296" s="10"/>
      <c r="D296" s="21">
        <f t="shared" si="39"/>
        <v>8832</v>
      </c>
      <c r="E296" s="10"/>
      <c r="F296" s="10"/>
      <c r="G296" s="21"/>
      <c r="J296" s="24">
        <f t="shared" si="40"/>
        <v>8832</v>
      </c>
      <c r="K296" s="10"/>
      <c r="L296" s="21">
        <f t="shared" si="41"/>
        <v>8832</v>
      </c>
      <c r="M296" s="10"/>
      <c r="N296" s="24"/>
      <c r="O296" s="10"/>
      <c r="P296" s="24">
        <f t="shared" si="42"/>
        <v>0</v>
      </c>
    </row>
    <row r="297" spans="1:16" ht="15.75" hidden="1">
      <c r="A297" s="5" t="s">
        <v>11</v>
      </c>
      <c r="B297" s="10">
        <v>4692</v>
      </c>
      <c r="C297" s="10"/>
      <c r="D297" s="21">
        <f t="shared" si="39"/>
        <v>4692</v>
      </c>
      <c r="E297" s="32"/>
      <c r="F297" s="10"/>
      <c r="G297" s="21"/>
      <c r="J297" s="24">
        <f t="shared" si="40"/>
        <v>4692</v>
      </c>
      <c r="K297" s="10"/>
      <c r="L297" s="21">
        <f t="shared" si="41"/>
        <v>4692</v>
      </c>
      <c r="M297" s="10"/>
      <c r="N297" s="24"/>
      <c r="O297" s="10"/>
      <c r="P297" s="24">
        <f t="shared" si="42"/>
        <v>0</v>
      </c>
    </row>
    <row r="298" spans="1:16" ht="15.75" hidden="1">
      <c r="A298" s="5" t="s">
        <v>12</v>
      </c>
      <c r="B298" s="10">
        <v>2539</v>
      </c>
      <c r="C298" s="10"/>
      <c r="D298" s="21">
        <f t="shared" si="39"/>
        <v>2539</v>
      </c>
      <c r="E298" s="32"/>
      <c r="F298" s="10"/>
      <c r="G298" s="21"/>
      <c r="J298" s="24">
        <f t="shared" si="40"/>
        <v>2539</v>
      </c>
      <c r="K298" s="10"/>
      <c r="L298" s="21">
        <f t="shared" si="41"/>
        <v>2539</v>
      </c>
      <c r="M298" s="10"/>
      <c r="N298" s="24"/>
      <c r="O298" s="10"/>
      <c r="P298" s="24">
        <f t="shared" si="42"/>
        <v>0</v>
      </c>
    </row>
    <row r="299" spans="1:16" ht="15.75" hidden="1">
      <c r="A299" s="5" t="s">
        <v>13</v>
      </c>
      <c r="B299" s="10">
        <v>16859</v>
      </c>
      <c r="C299" s="10"/>
      <c r="D299" s="21">
        <f t="shared" si="39"/>
        <v>16859</v>
      </c>
      <c r="E299" s="10"/>
      <c r="F299" s="10"/>
      <c r="G299" s="21"/>
      <c r="J299" s="24">
        <f t="shared" si="40"/>
        <v>16859</v>
      </c>
      <c r="K299" s="10"/>
      <c r="L299" s="21">
        <f t="shared" si="41"/>
        <v>16859</v>
      </c>
      <c r="M299" s="10"/>
      <c r="N299" s="24"/>
      <c r="O299" s="10"/>
      <c r="P299" s="24">
        <f t="shared" si="42"/>
        <v>0</v>
      </c>
    </row>
    <row r="300" spans="1:16" ht="15.75">
      <c r="A300" s="5" t="s">
        <v>14</v>
      </c>
      <c r="B300" s="10">
        <v>36460</v>
      </c>
      <c r="C300" s="10"/>
      <c r="D300" s="21">
        <f t="shared" si="39"/>
        <v>36460</v>
      </c>
      <c r="E300" s="10"/>
      <c r="F300" s="10"/>
      <c r="G300" s="21"/>
      <c r="J300" s="24">
        <f t="shared" si="40"/>
        <v>36460</v>
      </c>
      <c r="K300" s="10"/>
      <c r="L300" s="21">
        <f t="shared" si="41"/>
        <v>36460</v>
      </c>
      <c r="M300" s="10"/>
      <c r="N300" s="24"/>
      <c r="O300" s="10">
        <v>30</v>
      </c>
      <c r="P300" s="24">
        <f t="shared" si="42"/>
        <v>30</v>
      </c>
    </row>
    <row r="301" spans="1:16" ht="15.75" hidden="1">
      <c r="A301" s="5" t="s">
        <v>15</v>
      </c>
      <c r="B301" s="10">
        <v>1691</v>
      </c>
      <c r="C301" s="10"/>
      <c r="D301" s="21">
        <f t="shared" si="39"/>
        <v>1691</v>
      </c>
      <c r="E301" s="10"/>
      <c r="F301" s="10"/>
      <c r="G301" s="21"/>
      <c r="J301" s="24">
        <f t="shared" si="40"/>
        <v>1691</v>
      </c>
      <c r="K301" s="10"/>
      <c r="L301" s="21">
        <f t="shared" si="41"/>
        <v>1691</v>
      </c>
      <c r="M301" s="10"/>
      <c r="N301" s="24"/>
      <c r="O301" s="10"/>
      <c r="P301" s="24">
        <f t="shared" si="42"/>
        <v>0</v>
      </c>
    </row>
    <row r="302" spans="1:16" ht="15.75" hidden="1">
      <c r="A302" s="5" t="s">
        <v>16</v>
      </c>
      <c r="B302" s="10">
        <v>55617</v>
      </c>
      <c r="C302" s="10"/>
      <c r="D302" s="21">
        <f t="shared" si="39"/>
        <v>55617</v>
      </c>
      <c r="E302" s="10"/>
      <c r="F302" s="10"/>
      <c r="G302" s="21"/>
      <c r="J302" s="24">
        <f t="shared" si="40"/>
        <v>55617</v>
      </c>
      <c r="K302" s="10"/>
      <c r="L302" s="21">
        <f t="shared" si="41"/>
        <v>55617</v>
      </c>
      <c r="M302" s="10"/>
      <c r="N302" s="24"/>
      <c r="O302" s="10"/>
      <c r="P302" s="24">
        <f t="shared" si="42"/>
        <v>0</v>
      </c>
    </row>
    <row r="303" spans="1:16" ht="15.75">
      <c r="A303" s="5" t="s">
        <v>17</v>
      </c>
      <c r="B303" s="10">
        <v>3781</v>
      </c>
      <c r="C303" s="10"/>
      <c r="D303" s="21">
        <f t="shared" si="39"/>
        <v>3781</v>
      </c>
      <c r="E303" s="10"/>
      <c r="F303" s="10"/>
      <c r="G303" s="21"/>
      <c r="J303" s="24">
        <f t="shared" si="40"/>
        <v>3781</v>
      </c>
      <c r="K303" s="10"/>
      <c r="L303" s="21">
        <f t="shared" si="41"/>
        <v>3781</v>
      </c>
      <c r="M303" s="10"/>
      <c r="N303" s="24"/>
      <c r="O303" s="10">
        <v>50</v>
      </c>
      <c r="P303" s="24">
        <f t="shared" si="42"/>
        <v>50</v>
      </c>
    </row>
    <row r="304" spans="1:16" ht="15.75" hidden="1">
      <c r="A304" s="5" t="s">
        <v>18</v>
      </c>
      <c r="B304" s="10">
        <v>129473</v>
      </c>
      <c r="C304" s="10"/>
      <c r="D304" s="21">
        <f t="shared" si="39"/>
        <v>129473</v>
      </c>
      <c r="E304" s="10"/>
      <c r="F304" s="10"/>
      <c r="G304" s="21"/>
      <c r="J304" s="24">
        <f t="shared" si="40"/>
        <v>129473</v>
      </c>
      <c r="K304" s="10"/>
      <c r="L304" s="21">
        <f t="shared" si="41"/>
        <v>129473</v>
      </c>
      <c r="M304" s="10"/>
      <c r="N304" s="24"/>
      <c r="O304" s="10"/>
      <c r="P304" s="24">
        <f>SUM(N304,O304)</f>
        <v>0</v>
      </c>
    </row>
    <row r="305" spans="1:16" ht="15.75">
      <c r="A305" s="5" t="s">
        <v>19</v>
      </c>
      <c r="B305" s="10">
        <f>SUM(B287:B304)</f>
        <v>590143</v>
      </c>
      <c r="C305" s="10">
        <f>SUM(C287:C304)</f>
        <v>0</v>
      </c>
      <c r="D305" s="10">
        <f>SUM(D287:D304)</f>
        <v>590143</v>
      </c>
      <c r="E305" s="10">
        <f aca="true" t="shared" si="43" ref="E305:P305">SUM(E287:E304)</f>
        <v>0</v>
      </c>
      <c r="F305" s="10">
        <f t="shared" si="43"/>
        <v>0</v>
      </c>
      <c r="G305" s="10">
        <f t="shared" si="43"/>
        <v>0</v>
      </c>
      <c r="H305" s="10">
        <f t="shared" si="43"/>
        <v>0</v>
      </c>
      <c r="I305" s="10">
        <f t="shared" si="43"/>
        <v>0</v>
      </c>
      <c r="J305" s="10">
        <f t="shared" si="43"/>
        <v>590143</v>
      </c>
      <c r="K305" s="10">
        <f t="shared" si="43"/>
        <v>0</v>
      </c>
      <c r="L305" s="10">
        <f t="shared" si="43"/>
        <v>590143</v>
      </c>
      <c r="M305" s="10">
        <f t="shared" si="43"/>
        <v>0</v>
      </c>
      <c r="N305" s="10">
        <f t="shared" si="43"/>
        <v>0</v>
      </c>
      <c r="O305" s="10">
        <f t="shared" si="43"/>
        <v>720</v>
      </c>
      <c r="P305" s="10">
        <f t="shared" si="43"/>
        <v>720</v>
      </c>
    </row>
    <row r="308" spans="1:16" ht="54.75" customHeight="1">
      <c r="A308" s="52" t="s">
        <v>131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1:16" ht="12.7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31.5">
      <c r="A310" s="4" t="s">
        <v>1</v>
      </c>
      <c r="B310" s="14" t="s">
        <v>110</v>
      </c>
      <c r="C310" s="14" t="s">
        <v>111</v>
      </c>
      <c r="D310" s="14" t="s">
        <v>110</v>
      </c>
      <c r="E310" s="4" t="s">
        <v>118</v>
      </c>
      <c r="F310" s="14" t="s">
        <v>111</v>
      </c>
      <c r="G310" s="4" t="s">
        <v>112</v>
      </c>
      <c r="H310" s="1"/>
      <c r="I310" s="1"/>
      <c r="J310" s="14" t="s">
        <v>122</v>
      </c>
      <c r="K310" s="14" t="s">
        <v>111</v>
      </c>
      <c r="L310" s="4" t="s">
        <v>113</v>
      </c>
      <c r="M310" s="14" t="s">
        <v>111</v>
      </c>
      <c r="N310" s="14" t="s">
        <v>122</v>
      </c>
      <c r="O310" s="14" t="s">
        <v>111</v>
      </c>
      <c r="P310" s="14" t="s">
        <v>122</v>
      </c>
    </row>
    <row r="311" spans="1:16" ht="15.75">
      <c r="A311" s="5" t="s">
        <v>2</v>
      </c>
      <c r="B311" s="10">
        <v>5200</v>
      </c>
      <c r="C311" s="24"/>
      <c r="D311" s="45">
        <f>B311+C311</f>
        <v>5200</v>
      </c>
      <c r="E311" s="24">
        <v>800</v>
      </c>
      <c r="F311" s="24"/>
      <c r="G311" s="45"/>
      <c r="H311" s="1"/>
      <c r="I311" s="1"/>
      <c r="J311" s="24">
        <f>D311+E311</f>
        <v>6000</v>
      </c>
      <c r="K311" s="24"/>
      <c r="L311" s="45">
        <f>J311+K311</f>
        <v>6000</v>
      </c>
      <c r="M311" s="24">
        <v>1050</v>
      </c>
      <c r="N311" s="24"/>
      <c r="O311" s="24">
        <v>10</v>
      </c>
      <c r="P311" s="24">
        <f>SUM(N311:O311)</f>
        <v>10</v>
      </c>
    </row>
    <row r="312" spans="1:16" ht="15.75">
      <c r="A312" s="5" t="s">
        <v>10</v>
      </c>
      <c r="B312" s="10">
        <v>1500</v>
      </c>
      <c r="C312" s="24"/>
      <c r="D312" s="45">
        <f>B312+C312</f>
        <v>1500</v>
      </c>
      <c r="E312" s="24"/>
      <c r="F312" s="24"/>
      <c r="G312" s="45"/>
      <c r="H312" s="1"/>
      <c r="I312" s="1"/>
      <c r="J312" s="24">
        <f>D312+E312</f>
        <v>1500</v>
      </c>
      <c r="K312" s="24"/>
      <c r="L312" s="45">
        <f>J312+K312</f>
        <v>1500</v>
      </c>
      <c r="M312" s="24">
        <v>-630</v>
      </c>
      <c r="N312" s="24"/>
      <c r="O312" s="24">
        <v>20</v>
      </c>
      <c r="P312" s="24">
        <f>SUM(N312:O312)</f>
        <v>20</v>
      </c>
    </row>
    <row r="313" spans="1:16" ht="15.75">
      <c r="A313" s="5" t="s">
        <v>14</v>
      </c>
      <c r="B313" s="10">
        <v>3700</v>
      </c>
      <c r="C313" s="24"/>
      <c r="D313" s="45">
        <f>B313+C313</f>
        <v>3700</v>
      </c>
      <c r="E313" s="24">
        <v>300</v>
      </c>
      <c r="F313" s="24"/>
      <c r="G313" s="45"/>
      <c r="H313" s="1"/>
      <c r="I313" s="1"/>
      <c r="J313" s="24">
        <f>D313+E313</f>
        <v>4000</v>
      </c>
      <c r="K313" s="24"/>
      <c r="L313" s="45">
        <f>J313+K313</f>
        <v>4000</v>
      </c>
      <c r="M313" s="24">
        <v>1700</v>
      </c>
      <c r="N313" s="24"/>
      <c r="O313" s="24">
        <v>15</v>
      </c>
      <c r="P313" s="24">
        <f>SUM(N313:O313)</f>
        <v>15</v>
      </c>
    </row>
    <row r="314" spans="1:16" ht="15.75">
      <c r="A314" s="5" t="s">
        <v>19</v>
      </c>
      <c r="B314" s="10">
        <f aca="true" t="shared" si="44" ref="B314:P314">SUM(B311:B313)</f>
        <v>10400</v>
      </c>
      <c r="C314" s="10">
        <f t="shared" si="44"/>
        <v>0</v>
      </c>
      <c r="D314" s="10">
        <f t="shared" si="44"/>
        <v>10400</v>
      </c>
      <c r="E314" s="10">
        <f t="shared" si="44"/>
        <v>1100</v>
      </c>
      <c r="F314" s="10">
        <f t="shared" si="44"/>
        <v>0</v>
      </c>
      <c r="G314" s="10">
        <f t="shared" si="44"/>
        <v>0</v>
      </c>
      <c r="H314" s="10">
        <f t="shared" si="44"/>
        <v>0</v>
      </c>
      <c r="I314" s="10">
        <f t="shared" si="44"/>
        <v>0</v>
      </c>
      <c r="J314" s="10">
        <f t="shared" si="44"/>
        <v>11500</v>
      </c>
      <c r="K314" s="10">
        <f t="shared" si="44"/>
        <v>0</v>
      </c>
      <c r="L314" s="10">
        <f t="shared" si="44"/>
        <v>11500</v>
      </c>
      <c r="M314" s="10">
        <f t="shared" si="44"/>
        <v>2120</v>
      </c>
      <c r="N314" s="10">
        <f t="shared" si="44"/>
        <v>0</v>
      </c>
      <c r="O314" s="10">
        <f t="shared" si="44"/>
        <v>45</v>
      </c>
      <c r="P314" s="10">
        <f t="shared" si="44"/>
        <v>45</v>
      </c>
    </row>
    <row r="317" spans="1:16" ht="84" customHeight="1">
      <c r="A317" s="52" t="s">
        <v>136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1:16" ht="22.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31.5">
      <c r="A319" s="4" t="s">
        <v>1</v>
      </c>
      <c r="B319" s="4" t="s">
        <v>106</v>
      </c>
      <c r="C319" s="14" t="s">
        <v>111</v>
      </c>
      <c r="D319" s="14" t="s">
        <v>110</v>
      </c>
      <c r="E319" s="4" t="s">
        <v>118</v>
      </c>
      <c r="F319" s="14" t="s">
        <v>111</v>
      </c>
      <c r="G319" s="4" t="s">
        <v>112</v>
      </c>
      <c r="H319" s="1"/>
      <c r="I319" s="1"/>
      <c r="J319" s="14" t="s">
        <v>127</v>
      </c>
      <c r="K319" s="14" t="s">
        <v>111</v>
      </c>
      <c r="L319" s="4" t="s">
        <v>113</v>
      </c>
      <c r="M319" s="14" t="s">
        <v>111</v>
      </c>
      <c r="N319" s="14" t="s">
        <v>127</v>
      </c>
      <c r="O319" s="14" t="s">
        <v>111</v>
      </c>
      <c r="P319" s="14" t="s">
        <v>127</v>
      </c>
    </row>
    <row r="320" spans="1:16" ht="15.75">
      <c r="A320" s="5" t="s">
        <v>21</v>
      </c>
      <c r="B320" s="5">
        <v>560</v>
      </c>
      <c r="C320" s="5"/>
      <c r="D320" s="11">
        <f aca="true" t="shared" si="45" ref="D320:D325">B320+C320</f>
        <v>560</v>
      </c>
      <c r="E320" s="5"/>
      <c r="F320" s="5"/>
      <c r="G320" s="11"/>
      <c r="H320" s="1"/>
      <c r="I320" s="1"/>
      <c r="J320" s="24"/>
      <c r="K320" s="5"/>
      <c r="L320" s="11">
        <f aca="true" t="shared" si="46" ref="L320:L325">J320+K320</f>
        <v>0</v>
      </c>
      <c r="M320" s="5">
        <v>48</v>
      </c>
      <c r="N320" s="24"/>
      <c r="O320" s="5">
        <v>15</v>
      </c>
      <c r="P320" s="24">
        <f>L320+O320</f>
        <v>15</v>
      </c>
    </row>
    <row r="321" spans="1:16" ht="15.75">
      <c r="A321" s="5" t="s">
        <v>2</v>
      </c>
      <c r="B321" s="5">
        <v>430</v>
      </c>
      <c r="C321" s="5"/>
      <c r="D321" s="11">
        <f t="shared" si="45"/>
        <v>430</v>
      </c>
      <c r="E321" s="5"/>
      <c r="F321" s="5"/>
      <c r="G321" s="11"/>
      <c r="H321" s="1"/>
      <c r="I321" s="1"/>
      <c r="J321" s="24"/>
      <c r="K321" s="5"/>
      <c r="L321" s="11">
        <f t="shared" si="46"/>
        <v>0</v>
      </c>
      <c r="M321" s="5">
        <v>72</v>
      </c>
      <c r="N321" s="24"/>
      <c r="O321" s="5">
        <v>7</v>
      </c>
      <c r="P321" s="24">
        <f>L321+O321</f>
        <v>7</v>
      </c>
    </row>
    <row r="322" spans="1:16" ht="15.75">
      <c r="A322" s="5" t="s">
        <v>4</v>
      </c>
      <c r="B322" s="5">
        <v>345</v>
      </c>
      <c r="C322" s="5"/>
      <c r="D322" s="11">
        <f t="shared" si="45"/>
        <v>345</v>
      </c>
      <c r="E322" s="5"/>
      <c r="F322" s="5"/>
      <c r="G322" s="11"/>
      <c r="H322" s="1"/>
      <c r="I322" s="1"/>
      <c r="J322" s="24"/>
      <c r="K322" s="5"/>
      <c r="L322" s="11">
        <f t="shared" si="46"/>
        <v>0</v>
      </c>
      <c r="M322" s="5">
        <v>60</v>
      </c>
      <c r="N322" s="24"/>
      <c r="O322" s="5">
        <v>25</v>
      </c>
      <c r="P322" s="24">
        <f>L322+O322</f>
        <v>25</v>
      </c>
    </row>
    <row r="323" spans="1:16" ht="15.75">
      <c r="A323" s="5" t="s">
        <v>6</v>
      </c>
      <c r="B323" s="5">
        <v>215</v>
      </c>
      <c r="C323" s="5"/>
      <c r="D323" s="11">
        <f t="shared" si="45"/>
        <v>215</v>
      </c>
      <c r="E323" s="5"/>
      <c r="F323" s="5"/>
      <c r="G323" s="11"/>
      <c r="H323" s="1"/>
      <c r="I323" s="1"/>
      <c r="J323" s="24"/>
      <c r="K323" s="5"/>
      <c r="L323" s="11">
        <f t="shared" si="46"/>
        <v>0</v>
      </c>
      <c r="M323" s="5">
        <v>108</v>
      </c>
      <c r="N323" s="24"/>
      <c r="O323" s="5">
        <v>7</v>
      </c>
      <c r="P323" s="24">
        <f>L323+O323</f>
        <v>7</v>
      </c>
    </row>
    <row r="324" spans="1:16" ht="15.75">
      <c r="A324" s="5" t="s">
        <v>9</v>
      </c>
      <c r="B324" s="5">
        <v>215</v>
      </c>
      <c r="C324" s="5"/>
      <c r="D324" s="11">
        <f t="shared" si="45"/>
        <v>215</v>
      </c>
      <c r="E324" s="5"/>
      <c r="F324" s="5"/>
      <c r="G324" s="11"/>
      <c r="H324" s="1"/>
      <c r="I324" s="1"/>
      <c r="J324" s="24"/>
      <c r="K324" s="5"/>
      <c r="L324" s="11">
        <f t="shared" si="46"/>
        <v>0</v>
      </c>
      <c r="M324" s="5">
        <v>72</v>
      </c>
      <c r="N324" s="24"/>
      <c r="O324" s="5">
        <v>10</v>
      </c>
      <c r="P324" s="24">
        <f>L324+O324</f>
        <v>10</v>
      </c>
    </row>
    <row r="325" spans="1:16" ht="15.75">
      <c r="A325" s="5" t="s">
        <v>10</v>
      </c>
      <c r="B325" s="5"/>
      <c r="C325" s="5"/>
      <c r="D325" s="11">
        <f t="shared" si="45"/>
        <v>0</v>
      </c>
      <c r="E325" s="5">
        <f>C325+D325</f>
        <v>0</v>
      </c>
      <c r="F325" s="5"/>
      <c r="G325" s="11">
        <f>E325+F325</f>
        <v>0</v>
      </c>
      <c r="H325" s="1"/>
      <c r="I325" s="1"/>
      <c r="J325" s="5"/>
      <c r="K325" s="5"/>
      <c r="L325" s="11">
        <f t="shared" si="46"/>
        <v>0</v>
      </c>
      <c r="M325" s="5">
        <v>40</v>
      </c>
      <c r="N325" s="5"/>
      <c r="O325" s="5">
        <v>7</v>
      </c>
      <c r="P325" s="5">
        <f>N325+O325</f>
        <v>7</v>
      </c>
    </row>
    <row r="326" spans="1:16" ht="15.75">
      <c r="A326" s="5" t="s">
        <v>14</v>
      </c>
      <c r="B326" s="5"/>
      <c r="C326" s="5"/>
      <c r="D326" s="11"/>
      <c r="E326" s="5"/>
      <c r="F326" s="5"/>
      <c r="G326" s="11"/>
      <c r="H326" s="1"/>
      <c r="I326" s="1"/>
      <c r="J326" s="5"/>
      <c r="K326" s="5"/>
      <c r="L326" s="11"/>
      <c r="M326" s="5"/>
      <c r="N326" s="5"/>
      <c r="O326" s="5">
        <v>25</v>
      </c>
      <c r="P326" s="5">
        <f>N326+O326</f>
        <v>25</v>
      </c>
    </row>
    <row r="327" spans="1:16" ht="15.75">
      <c r="A327" s="5" t="s">
        <v>19</v>
      </c>
      <c r="B327" s="11">
        <f aca="true" t="shared" si="47" ref="B327:N327">SUM(B320:B325)</f>
        <v>1765</v>
      </c>
      <c r="C327" s="5">
        <f t="shared" si="47"/>
        <v>0</v>
      </c>
      <c r="D327" s="11">
        <f t="shared" si="47"/>
        <v>1765</v>
      </c>
      <c r="E327" s="11">
        <f t="shared" si="47"/>
        <v>0</v>
      </c>
      <c r="F327" s="11">
        <f t="shared" si="47"/>
        <v>0</v>
      </c>
      <c r="G327" s="11">
        <f t="shared" si="47"/>
        <v>0</v>
      </c>
      <c r="H327" s="11">
        <f t="shared" si="47"/>
        <v>0</v>
      </c>
      <c r="I327" s="11">
        <f t="shared" si="47"/>
        <v>0</v>
      </c>
      <c r="J327" s="11">
        <f t="shared" si="47"/>
        <v>0</v>
      </c>
      <c r="K327" s="5">
        <f t="shared" si="47"/>
        <v>0</v>
      </c>
      <c r="L327" s="11">
        <f t="shared" si="47"/>
        <v>0</v>
      </c>
      <c r="M327" s="11">
        <f t="shared" si="47"/>
        <v>400</v>
      </c>
      <c r="N327" s="11">
        <f t="shared" si="47"/>
        <v>0</v>
      </c>
      <c r="O327" s="11">
        <f>SUM(O320:O326)</f>
        <v>96</v>
      </c>
      <c r="P327" s="11">
        <f>SUM(P320:P326)</f>
        <v>96</v>
      </c>
    </row>
    <row r="330" spans="1:16" s="9" customFormat="1" ht="73.5" customHeight="1">
      <c r="A330" s="52" t="s">
        <v>132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1:16" s="9" customFormat="1" ht="12.7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s="9" customFormat="1" ht="34.5" customHeight="1">
      <c r="A332" s="4" t="s">
        <v>1</v>
      </c>
      <c r="B332" s="4" t="s">
        <v>106</v>
      </c>
      <c r="C332" s="14" t="s">
        <v>111</v>
      </c>
      <c r="D332" s="14" t="s">
        <v>110</v>
      </c>
      <c r="E332" s="4" t="s">
        <v>118</v>
      </c>
      <c r="F332" s="14" t="s">
        <v>111</v>
      </c>
      <c r="G332" s="4" t="s">
        <v>112</v>
      </c>
      <c r="H332" s="1"/>
      <c r="I332" s="1"/>
      <c r="J332" s="14" t="s">
        <v>127</v>
      </c>
      <c r="K332" s="14" t="s">
        <v>111</v>
      </c>
      <c r="L332" s="4" t="s">
        <v>113</v>
      </c>
      <c r="M332" s="14" t="s">
        <v>111</v>
      </c>
      <c r="N332" s="14" t="s">
        <v>127</v>
      </c>
      <c r="O332" s="14" t="s">
        <v>111</v>
      </c>
      <c r="P332" s="14" t="s">
        <v>127</v>
      </c>
    </row>
    <row r="333" spans="1:16" s="9" customFormat="1" ht="15.75">
      <c r="A333" s="32" t="s">
        <v>20</v>
      </c>
      <c r="B333" s="5">
        <v>560</v>
      </c>
      <c r="C333" s="5"/>
      <c r="D333" s="11">
        <f>B333+C333</f>
        <v>560</v>
      </c>
      <c r="E333" s="5"/>
      <c r="F333" s="5"/>
      <c r="G333" s="11"/>
      <c r="H333" s="1"/>
      <c r="I333" s="1"/>
      <c r="J333" s="24"/>
      <c r="K333" s="5"/>
      <c r="L333" s="11">
        <f>J333+K333</f>
        <v>0</v>
      </c>
      <c r="M333" s="5">
        <v>48</v>
      </c>
      <c r="N333" s="24">
        <v>0</v>
      </c>
      <c r="O333" s="5">
        <v>50</v>
      </c>
      <c r="P333" s="24">
        <f>L333+O333</f>
        <v>50</v>
      </c>
    </row>
    <row r="334" spans="1:16" s="9" customFormat="1" ht="15.75">
      <c r="A334" s="5" t="s">
        <v>19</v>
      </c>
      <c r="B334" s="11">
        <f aca="true" t="shared" si="48" ref="B334:P334">SUM(B333:B333)</f>
        <v>560</v>
      </c>
      <c r="C334" s="5">
        <f t="shared" si="48"/>
        <v>0</v>
      </c>
      <c r="D334" s="11">
        <f t="shared" si="48"/>
        <v>560</v>
      </c>
      <c r="E334" s="11">
        <f t="shared" si="48"/>
        <v>0</v>
      </c>
      <c r="F334" s="11">
        <f t="shared" si="48"/>
        <v>0</v>
      </c>
      <c r="G334" s="11">
        <f t="shared" si="48"/>
        <v>0</v>
      </c>
      <c r="H334" s="11">
        <f t="shared" si="48"/>
        <v>0</v>
      </c>
      <c r="I334" s="11">
        <f t="shared" si="48"/>
        <v>0</v>
      </c>
      <c r="J334" s="11">
        <f t="shared" si="48"/>
        <v>0</v>
      </c>
      <c r="K334" s="5">
        <f t="shared" si="48"/>
        <v>0</v>
      </c>
      <c r="L334" s="11">
        <f t="shared" si="48"/>
        <v>0</v>
      </c>
      <c r="M334" s="11">
        <f t="shared" si="48"/>
        <v>48</v>
      </c>
      <c r="N334" s="11">
        <f t="shared" si="48"/>
        <v>0</v>
      </c>
      <c r="O334" s="11">
        <f t="shared" si="48"/>
        <v>50</v>
      </c>
      <c r="P334" s="11">
        <f t="shared" si="48"/>
        <v>50</v>
      </c>
    </row>
  </sheetData>
  <sheetProtection/>
  <mergeCells count="20">
    <mergeCell ref="A317:P317"/>
    <mergeCell ref="A330:P330"/>
    <mergeCell ref="A222:J222"/>
    <mergeCell ref="A204:P204"/>
    <mergeCell ref="A178:P178"/>
    <mergeCell ref="A260:P260"/>
    <mergeCell ref="A284:P284"/>
    <mergeCell ref="A308:P308"/>
    <mergeCell ref="A249:N249"/>
    <mergeCell ref="A13:B13"/>
    <mergeCell ref="A8:H8"/>
    <mergeCell ref="A12:D12"/>
    <mergeCell ref="A155:J155"/>
    <mergeCell ref="A131:P131"/>
    <mergeCell ref="A7:P7"/>
    <mergeCell ref="A9:P9"/>
    <mergeCell ref="A1:P1"/>
    <mergeCell ref="A2:P2"/>
    <mergeCell ref="A3:P3"/>
    <mergeCell ref="A6:P6"/>
  </mergeCells>
  <printOptions horizontalCentered="1"/>
  <pageMargins left="0.984251968503937" right="0.35433070866141736" top="0.7480314960629921" bottom="0.5905511811023623" header="0.3937007874015748" footer="0.2362204724409449"/>
  <pageSetup horizontalDpi="600" verticalDpi="600" orientation="portrait" paperSize="9" r:id="rId1"/>
  <headerFooter alignWithMargins="0">
    <oddHeader>&amp;C&amp;P</oddHeader>
  </headerFooter>
  <rowBreaks count="7" manualBreakCount="7">
    <brk id="177" max="15" man="1"/>
    <brk id="203" max="15" man="1"/>
    <brk id="259" max="15" man="1"/>
    <brk id="283" max="15" man="1"/>
    <brk id="307" max="15" man="1"/>
    <brk id="316" max="15" man="1"/>
    <brk id="3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C40" sqref="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2009-12-23T11:36:04Z</cp:lastPrinted>
  <dcterms:created xsi:type="dcterms:W3CDTF">1996-10-08T23:32:33Z</dcterms:created>
  <dcterms:modified xsi:type="dcterms:W3CDTF">2009-12-25T11:51:38Z</dcterms:modified>
  <cp:category/>
  <cp:version/>
  <cp:contentType/>
  <cp:contentStatus/>
</cp:coreProperties>
</file>