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'прил.7'!$A$1:$H$383</definedName>
  </definedNames>
  <calcPr fullCalcOnLoad="1"/>
</workbook>
</file>

<file path=xl/sharedStrings.xml><?xml version="1.0" encoding="utf-8"?>
<sst xmlns="http://schemas.openxmlformats.org/spreadsheetml/2006/main" count="422" uniqueCount="49">
  <si>
    <t>РАСПРЕДЕЛЕНИЕ</t>
  </si>
  <si>
    <t>ИТОГО</t>
  </si>
  <si>
    <t>Наименование</t>
  </si>
  <si>
    <t>План (тыс. руб.)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</si>
  <si>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</si>
  <si>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</si>
  <si>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</si>
  <si>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</si>
  <si>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</si>
  <si>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</si>
  <si>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</si>
  <si>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</si>
  <si>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</si>
  <si>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</si>
  <si>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</si>
  <si>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</si>
  <si>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</si>
  <si>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</si>
  <si>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</si>
  <si>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</si>
  <si>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</si>
  <si>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</si>
  <si>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</si>
  <si>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</si>
  <si>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</si>
  <si>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на 2008 год</t>
  </si>
  <si>
    <t xml:space="preserve">3. Субвенция на выплату единовременных пособий при всех формах устройства детей, лишенных родительского попечения, в семью </t>
  </si>
  <si>
    <t>6. Субвенция на выплату гражданам государственных единовременных пособий и ежемесячных компенсаций при возникновении поствакцинальных осложнений</t>
  </si>
  <si>
    <t>1. Субвенция на осуществление первичного воинского учета                         на территориях, где отсутствуют военные комиссариаты</t>
  </si>
  <si>
    <t>5. Субвенция на денежную выплату почетным донорам                                    согласно статье 11 Закона Российской Федерации                                                                                        "О донорстве крови и ее компонентов"</t>
  </si>
  <si>
    <t xml:space="preserve">7. Субвенция на денежные выплаты медицинскому персоналу                                    фельдшерско-акушерских пунктов, врачам, фельдшерам                                      и медицинским сестрам скорой медицинской помощи </t>
  </si>
  <si>
    <t>9. Субвенция на осуществление переданных государственных                                          полномочий по ежегодному изменению и дополнению списков                                      кандидатов в присяжные заседатели федеральных судов                                                общей юрисдикции в Российской Федерации</t>
  </si>
  <si>
    <t>субвенций бюджетам муниципальных районов                          (городских округов) Ярославской области за счет средств федерального бюджета</t>
  </si>
  <si>
    <t xml:space="preserve">10. Субвенция на оплату жилого помещения и коммунальных услуг отдельным категориям граждан, оказание мер социальной поддержки которым относится к ведению Российской Федерации </t>
  </si>
  <si>
    <t>14. Субвенция на оказание высокотехнологичной медицинской помощи гражданам Российской Федерации</t>
  </si>
  <si>
    <t>13. Субвенция на возмещение затрат на реализацию мероприятий                                   по организации оздоровительной кампании детей и подростков</t>
  </si>
  <si>
    <t>уточнение</t>
  </si>
  <si>
    <t>16. Субвенция на выплату единовременного пособия беременной жене военнослужащего, проходящего военную  службу по призыву,                                                               и ежемесячного пособия на ребенка военнослужащего,                                                               проходящего военную службу по призыву</t>
  </si>
  <si>
    <t>всего</t>
  </si>
  <si>
    <t>в т.ч. в соответствии с Распоряжением Правительства  РФ от 28.11.2008г. № 1772-р</t>
  </si>
  <si>
    <t>2. Субвенция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</si>
  <si>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Приложение 10</t>
  </si>
  <si>
    <t>8. Субвенция на выполнение переданных федеральных полномочий                                                            на государственную регистрацию актов гражданского состояния</t>
  </si>
  <si>
    <t>4. Субвенция на выплату ежемесячного денежного вознаграждения                                                            за классное руководство в государственных и муниципальных общеобразовательных учреждениях                                                (приоритетный национальный проект "Образование")</t>
  </si>
  <si>
    <t>11. Субвенция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                                  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</si>
  <si>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в т.ч. в соответствии с Распоряжением Правительства  РФ от 28.11.2008               № 1772-р</t>
  </si>
  <si>
    <t>12. Субвенция на выплату компенсации части родительской платы за содержание ребенка в образовательных учреждениях                                                            Ярославской области, реализующих основную общеобразовательную программу дошкольного образования</t>
  </si>
  <si>
    <t>15. Субвенция на содержание детей в семьях опекунов (попечителей) и приемных семьях, а также на оплату труда приемных родителей</t>
  </si>
  <si>
    <t>от 26.12.2008 № 69-з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</si>
</sst>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3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/>
  <cols>
    <col min="1" max="1" width="60" style="1" customWidth="1"/>
    <col min="2" max="2" width="19.66015625" style="1" hidden="1" customWidth="1"/>
    <col min="3" max="3" width="13" style="1" hidden="1" customWidth="1"/>
    <col min="4" max="4" width="19.66015625" style="1" hidden="1" customWidth="1"/>
    <col min="5" max="5" width="13" style="1" hidden="1" customWidth="1"/>
    <col min="6" max="6" width="12.66015625" style="1" hidden="1" customWidth="1"/>
    <col min="7" max="7" width="15" style="1" customWidth="1"/>
    <col min="8" max="8" width="16.33203125" style="1" customWidth="1"/>
    <col min="9" max="16384" width="9.16015625" style="1" customWidth="1"/>
  </cols>
  <sheetData>
    <row r="1" spans="1:8" ht="15.75">
      <c r="A1" s="25" t="s">
        <v>41</v>
      </c>
      <c r="B1" s="25"/>
      <c r="C1" s="25"/>
      <c r="D1" s="25"/>
      <c r="E1" s="25"/>
      <c r="F1" s="25"/>
      <c r="G1" s="25"/>
      <c r="H1" s="21"/>
    </row>
    <row r="2" spans="1:8" ht="15.75">
      <c r="A2" s="25" t="s">
        <v>24</v>
      </c>
      <c r="B2" s="25"/>
      <c r="C2" s="25"/>
      <c r="D2" s="25"/>
      <c r="E2" s="25"/>
      <c r="F2" s="25"/>
      <c r="G2" s="25"/>
      <c r="H2" s="20"/>
    </row>
    <row r="3" spans="1:8" ht="15.75">
      <c r="A3" s="25" t="s">
        <v>48</v>
      </c>
      <c r="B3" s="25"/>
      <c r="C3" s="25"/>
      <c r="D3" s="25"/>
      <c r="E3" s="25"/>
      <c r="F3" s="25"/>
      <c r="G3" s="25"/>
      <c r="H3" s="20"/>
    </row>
    <row r="5" spans="2:5" ht="12.75" hidden="1">
      <c r="B5" s="1" t="e">
        <f>B36+B62+B88+B115+B138+B145+B170+B195+B221+B247+#REF!+B299+B326+B332+B357+B383</f>
        <v>#REF!</v>
      </c>
      <c r="C5" s="1" t="e">
        <f>C36+C62+C88+C115+C138+C145+C170+C195+C221+C247+#REF!+C299+C326+C332+C357+C383</f>
        <v>#REF!</v>
      </c>
      <c r="E5" s="1" t="e">
        <f>E36+E62+E88+E115+E138+E145+E170+E195+E221+E247+#REF!+E299+E326+E332+E357+E383</f>
        <v>#REF!</v>
      </c>
    </row>
    <row r="7" spans="1:7" ht="18.75">
      <c r="A7" s="26" t="s">
        <v>0</v>
      </c>
      <c r="B7" s="26"/>
      <c r="C7" s="26"/>
      <c r="D7" s="26"/>
      <c r="E7" s="26"/>
      <c r="F7" s="26"/>
      <c r="G7" s="26"/>
    </row>
    <row r="8" spans="1:7" ht="58.5" customHeight="1">
      <c r="A8" s="27" t="s">
        <v>32</v>
      </c>
      <c r="B8" s="27"/>
      <c r="C8" s="27"/>
      <c r="D8" s="27"/>
      <c r="E8" s="27"/>
      <c r="F8" s="27"/>
      <c r="G8" s="27"/>
    </row>
    <row r="9" spans="1:7" ht="18.75">
      <c r="A9" s="26" t="s">
        <v>25</v>
      </c>
      <c r="B9" s="26"/>
      <c r="C9" s="26"/>
      <c r="D9" s="26"/>
      <c r="E9" s="26"/>
      <c r="F9" s="26"/>
      <c r="G9" s="26"/>
    </row>
    <row r="10" spans="4:7" ht="12.75" hidden="1">
      <c r="D10" s="1">
        <f>D36+D62+D88+D115+D138+D145+D170+D195+D221+D247+D273+D299+D326+D332+D357+D383</f>
        <v>1847463</v>
      </c>
      <c r="E10" s="1">
        <f>E36+E62+E88+E115+E138+E145+E170+E195+E221+E247+E273+E299+E326+E332+E357+E383</f>
        <v>-584083</v>
      </c>
      <c r="G10" s="1">
        <f>G36+G62+G88+G115+G138+G145+G170+G195+G221+G247+G273+G299+G326+G332+G357+G383</f>
        <v>1263380</v>
      </c>
    </row>
    <row r="11" spans="5:6" ht="12.75">
      <c r="E11" s="19"/>
      <c r="F11" s="19"/>
    </row>
    <row r="12" spans="1:7" s="5" customFormat="1" ht="51" customHeight="1">
      <c r="A12" s="24" t="s">
        <v>28</v>
      </c>
      <c r="B12" s="24"/>
      <c r="C12" s="24"/>
      <c r="D12" s="24"/>
      <c r="E12" s="24"/>
      <c r="F12" s="24"/>
      <c r="G12" s="24"/>
    </row>
    <row r="13" spans="2:6" ht="12.75" customHeight="1">
      <c r="B13" s="3"/>
      <c r="C13" s="3"/>
      <c r="D13" s="3"/>
      <c r="E13" s="3"/>
      <c r="F13" s="3"/>
    </row>
    <row r="14" spans="1:7" ht="33.75" customHeight="1">
      <c r="A14" s="9" t="s">
        <v>2</v>
      </c>
      <c r="B14" s="9" t="s">
        <v>3</v>
      </c>
      <c r="C14" s="9" t="s">
        <v>36</v>
      </c>
      <c r="D14" s="9" t="s">
        <v>3</v>
      </c>
      <c r="E14" s="9" t="s">
        <v>36</v>
      </c>
      <c r="F14" s="9"/>
      <c r="G14" s="9" t="s">
        <v>3</v>
      </c>
    </row>
    <row r="15" spans="1:6" ht="15.75" hidden="1">
      <c r="A15" s="2" t="s">
        <v>21</v>
      </c>
      <c r="B15" s="2"/>
      <c r="C15" s="2"/>
      <c r="D15" s="2"/>
      <c r="E15" s="2"/>
      <c r="F15" s="8"/>
    </row>
    <row r="16" spans="1:6" ht="15.75" hidden="1">
      <c r="A16" s="2" t="s">
        <v>23</v>
      </c>
      <c r="B16" s="2"/>
      <c r="C16" s="2"/>
      <c r="D16" s="2"/>
      <c r="E16" s="2"/>
      <c r="F16" s="8"/>
    </row>
    <row r="17" spans="1:7" ht="15.75">
      <c r="A17" s="2" t="s">
        <v>4</v>
      </c>
      <c r="B17" s="2">
        <v>925</v>
      </c>
      <c r="C17" s="2">
        <v>47</v>
      </c>
      <c r="D17" s="2">
        <f>B17+C17</f>
        <v>972</v>
      </c>
      <c r="E17" s="2">
        <v>24</v>
      </c>
      <c r="F17" s="2"/>
      <c r="G17" s="2">
        <f aca="true" t="shared" si="0" ref="G17:G35">D17+E17</f>
        <v>996</v>
      </c>
    </row>
    <row r="18" spans="1:7" ht="15.75">
      <c r="A18" s="2" t="s">
        <v>5</v>
      </c>
      <c r="B18" s="2">
        <v>952</v>
      </c>
      <c r="C18" s="2">
        <v>-47</v>
      </c>
      <c r="D18" s="2">
        <f aca="true" t="shared" si="1" ref="D18:D35">B18+C18</f>
        <v>905</v>
      </c>
      <c r="E18" s="2">
        <v>147</v>
      </c>
      <c r="F18" s="2"/>
      <c r="G18" s="2">
        <f t="shared" si="0"/>
        <v>1052</v>
      </c>
    </row>
    <row r="19" spans="1:7" ht="15.75" hidden="1">
      <c r="A19" s="2" t="s">
        <v>22</v>
      </c>
      <c r="B19" s="2">
        <v>0</v>
      </c>
      <c r="C19" s="2"/>
      <c r="D19" s="2">
        <f t="shared" si="1"/>
        <v>0</v>
      </c>
      <c r="E19" s="2"/>
      <c r="F19" s="2"/>
      <c r="G19" s="2">
        <f t="shared" si="0"/>
        <v>0</v>
      </c>
    </row>
    <row r="20" spans="1:7" ht="15.75">
      <c r="A20" s="2" t="s">
        <v>6</v>
      </c>
      <c r="B20" s="2">
        <v>458</v>
      </c>
      <c r="C20" s="2"/>
      <c r="D20" s="2">
        <f t="shared" si="1"/>
        <v>458</v>
      </c>
      <c r="E20" s="2"/>
      <c r="F20" s="2"/>
      <c r="G20" s="2">
        <f t="shared" si="0"/>
        <v>458</v>
      </c>
    </row>
    <row r="21" spans="1:7" ht="15.75">
      <c r="A21" s="2" t="s">
        <v>7</v>
      </c>
      <c r="B21" s="2">
        <v>537</v>
      </c>
      <c r="C21" s="2"/>
      <c r="D21" s="2">
        <f t="shared" si="1"/>
        <v>537</v>
      </c>
      <c r="E21" s="2"/>
      <c r="F21" s="2"/>
      <c r="G21" s="2">
        <f t="shared" si="0"/>
        <v>537</v>
      </c>
    </row>
    <row r="22" spans="1:7" ht="15.75">
      <c r="A22" s="2" t="s">
        <v>8</v>
      </c>
      <c r="B22" s="2">
        <v>168</v>
      </c>
      <c r="C22" s="2"/>
      <c r="D22" s="2">
        <f t="shared" si="1"/>
        <v>168</v>
      </c>
      <c r="E22" s="2"/>
      <c r="F22" s="2"/>
      <c r="G22" s="2">
        <f t="shared" si="0"/>
        <v>168</v>
      </c>
    </row>
    <row r="23" spans="1:7" ht="15.75">
      <c r="A23" s="2" t="s">
        <v>9</v>
      </c>
      <c r="B23" s="2">
        <v>224</v>
      </c>
      <c r="C23" s="2"/>
      <c r="D23" s="2">
        <f t="shared" si="1"/>
        <v>224</v>
      </c>
      <c r="E23" s="2"/>
      <c r="F23" s="2"/>
      <c r="G23" s="2">
        <f t="shared" si="0"/>
        <v>224</v>
      </c>
    </row>
    <row r="24" spans="1:7" ht="15.75">
      <c r="A24" s="2" t="s">
        <v>10</v>
      </c>
      <c r="B24" s="2">
        <v>113</v>
      </c>
      <c r="C24" s="2"/>
      <c r="D24" s="2">
        <f t="shared" si="1"/>
        <v>113</v>
      </c>
      <c r="E24" s="2"/>
      <c r="F24" s="2"/>
      <c r="G24" s="2">
        <f t="shared" si="0"/>
        <v>113</v>
      </c>
    </row>
    <row r="25" spans="1:7" ht="15.75">
      <c r="A25" s="2" t="s">
        <v>11</v>
      </c>
      <c r="B25" s="2">
        <v>358</v>
      </c>
      <c r="C25" s="2"/>
      <c r="D25" s="2">
        <f t="shared" si="1"/>
        <v>358</v>
      </c>
      <c r="E25" s="2"/>
      <c r="F25" s="2"/>
      <c r="G25" s="2">
        <f t="shared" si="0"/>
        <v>358</v>
      </c>
    </row>
    <row r="26" spans="1:7" ht="15.75">
      <c r="A26" s="2" t="s">
        <v>12</v>
      </c>
      <c r="B26" s="2">
        <v>358</v>
      </c>
      <c r="C26" s="2"/>
      <c r="D26" s="2">
        <f t="shared" si="1"/>
        <v>358</v>
      </c>
      <c r="E26" s="2"/>
      <c r="F26" s="2"/>
      <c r="G26" s="2">
        <f t="shared" si="0"/>
        <v>358</v>
      </c>
    </row>
    <row r="27" spans="1:7" ht="15.75">
      <c r="A27" s="2" t="s">
        <v>13</v>
      </c>
      <c r="B27" s="2">
        <v>257</v>
      </c>
      <c r="C27" s="2"/>
      <c r="D27" s="2">
        <f t="shared" si="1"/>
        <v>257</v>
      </c>
      <c r="E27" s="2"/>
      <c r="F27" s="2"/>
      <c r="G27" s="2">
        <f t="shared" si="0"/>
        <v>257</v>
      </c>
    </row>
    <row r="28" spans="1:7" ht="15.75">
      <c r="A28" s="2" t="s">
        <v>20</v>
      </c>
      <c r="B28" s="2">
        <v>324</v>
      </c>
      <c r="C28" s="2"/>
      <c r="D28" s="2">
        <f t="shared" si="1"/>
        <v>324</v>
      </c>
      <c r="E28" s="2">
        <v>20</v>
      </c>
      <c r="F28" s="2"/>
      <c r="G28" s="2">
        <f t="shared" si="0"/>
        <v>344</v>
      </c>
    </row>
    <row r="29" spans="1:7" ht="15.75">
      <c r="A29" s="2" t="s">
        <v>14</v>
      </c>
      <c r="B29" s="2">
        <v>402</v>
      </c>
      <c r="C29" s="2"/>
      <c r="D29" s="2">
        <f t="shared" si="1"/>
        <v>402</v>
      </c>
      <c r="E29" s="2"/>
      <c r="F29" s="2"/>
      <c r="G29" s="2">
        <f t="shared" si="0"/>
        <v>402</v>
      </c>
    </row>
    <row r="30" spans="1:7" ht="15.75">
      <c r="A30" s="2" t="s">
        <v>15</v>
      </c>
      <c r="B30" s="2">
        <v>402</v>
      </c>
      <c r="C30" s="2"/>
      <c r="D30" s="2">
        <f t="shared" si="1"/>
        <v>402</v>
      </c>
      <c r="E30" s="2"/>
      <c r="F30" s="2"/>
      <c r="G30" s="2">
        <f t="shared" si="0"/>
        <v>402</v>
      </c>
    </row>
    <row r="31" spans="1:7" ht="15.75">
      <c r="A31" s="2" t="s">
        <v>16</v>
      </c>
      <c r="B31" s="2">
        <v>414</v>
      </c>
      <c r="C31" s="2"/>
      <c r="D31" s="2">
        <f t="shared" si="1"/>
        <v>414</v>
      </c>
      <c r="E31" s="2"/>
      <c r="F31" s="2"/>
      <c r="G31" s="2">
        <f t="shared" si="0"/>
        <v>414</v>
      </c>
    </row>
    <row r="32" spans="1:7" ht="15.75">
      <c r="A32" s="2" t="s">
        <v>17</v>
      </c>
      <c r="B32" s="2">
        <v>302</v>
      </c>
      <c r="C32" s="2"/>
      <c r="D32" s="2">
        <f t="shared" si="1"/>
        <v>302</v>
      </c>
      <c r="E32" s="2"/>
      <c r="F32" s="2"/>
      <c r="G32" s="2">
        <f t="shared" si="0"/>
        <v>302</v>
      </c>
    </row>
    <row r="33" spans="1:7" ht="15.75">
      <c r="A33" s="2" t="s">
        <v>18</v>
      </c>
      <c r="B33" s="2">
        <v>381</v>
      </c>
      <c r="C33" s="2"/>
      <c r="D33" s="2">
        <f t="shared" si="1"/>
        <v>381</v>
      </c>
      <c r="E33" s="2"/>
      <c r="F33" s="2"/>
      <c r="G33" s="2">
        <f t="shared" si="0"/>
        <v>381</v>
      </c>
    </row>
    <row r="34" spans="1:7" ht="15.75" hidden="1">
      <c r="A34" s="2" t="s">
        <v>4</v>
      </c>
      <c r="B34" s="2">
        <v>0</v>
      </c>
      <c r="C34" s="2"/>
      <c r="D34" s="2">
        <f t="shared" si="1"/>
        <v>0</v>
      </c>
      <c r="E34" s="2"/>
      <c r="F34" s="2"/>
      <c r="G34" s="2">
        <f t="shared" si="0"/>
        <v>0</v>
      </c>
    </row>
    <row r="35" spans="1:7" ht="15.75">
      <c r="A35" s="2" t="s">
        <v>19</v>
      </c>
      <c r="B35" s="2">
        <v>1141</v>
      </c>
      <c r="C35" s="2"/>
      <c r="D35" s="2">
        <f t="shared" si="1"/>
        <v>1141</v>
      </c>
      <c r="E35" s="2"/>
      <c r="F35" s="2"/>
      <c r="G35" s="2">
        <f t="shared" si="0"/>
        <v>1141</v>
      </c>
    </row>
    <row r="36" spans="1:7" ht="15.75">
      <c r="A36" s="2" t="s">
        <v>1</v>
      </c>
      <c r="B36" s="2">
        <v>7716</v>
      </c>
      <c r="C36" s="2">
        <f>SUM(C15:C35)</f>
        <v>0</v>
      </c>
      <c r="D36" s="2">
        <f>SUM(D15:D35)</f>
        <v>7716</v>
      </c>
      <c r="E36" s="2">
        <f>SUM(E15:E35)</f>
        <v>191</v>
      </c>
      <c r="F36" s="2"/>
      <c r="G36" s="2">
        <f>SUM(G15:G35)</f>
        <v>7907</v>
      </c>
    </row>
    <row r="39" spans="1:7" ht="90" customHeight="1">
      <c r="A39" s="24" t="s">
        <v>40</v>
      </c>
      <c r="B39" s="24"/>
      <c r="C39" s="24"/>
      <c r="D39" s="24"/>
      <c r="E39" s="24"/>
      <c r="F39" s="24"/>
      <c r="G39" s="24"/>
    </row>
    <row r="40" spans="1:6" ht="12.75">
      <c r="A40" s="11"/>
      <c r="B40" s="7"/>
      <c r="C40" s="7"/>
      <c r="D40" s="7"/>
      <c r="E40" s="7"/>
      <c r="F40" s="7"/>
    </row>
    <row r="41" spans="1:7" ht="33" customHeight="1">
      <c r="A41" s="9" t="s">
        <v>2</v>
      </c>
      <c r="B41" s="9" t="s">
        <v>3</v>
      </c>
      <c r="C41" s="9" t="s">
        <v>36</v>
      </c>
      <c r="D41" s="9" t="s">
        <v>3</v>
      </c>
      <c r="E41" s="9" t="s">
        <v>36</v>
      </c>
      <c r="F41" s="9"/>
      <c r="G41" s="9" t="s">
        <v>3</v>
      </c>
    </row>
    <row r="42" spans="1:7" ht="15.75">
      <c r="A42" s="2" t="s">
        <v>21</v>
      </c>
      <c r="B42" s="2">
        <v>38870</v>
      </c>
      <c r="C42" s="2"/>
      <c r="D42" s="2">
        <f aca="true" t="shared" si="2" ref="D42:D61">B42+C42</f>
        <v>38870</v>
      </c>
      <c r="E42" s="2">
        <v>2690</v>
      </c>
      <c r="F42" s="2"/>
      <c r="G42" s="2">
        <f aca="true" t="shared" si="3" ref="G42:G61">D42+E42</f>
        <v>41560</v>
      </c>
    </row>
    <row r="43" spans="1:7" ht="15.75">
      <c r="A43" s="2" t="s">
        <v>23</v>
      </c>
      <c r="B43" s="2">
        <v>11521</v>
      </c>
      <c r="C43" s="2"/>
      <c r="D43" s="2">
        <f t="shared" si="2"/>
        <v>11521</v>
      </c>
      <c r="E43" s="2"/>
      <c r="F43" s="2"/>
      <c r="G43" s="2">
        <f t="shared" si="3"/>
        <v>11521</v>
      </c>
    </row>
    <row r="44" spans="1:7" ht="15.75" hidden="1">
      <c r="A44" s="2" t="s">
        <v>4</v>
      </c>
      <c r="B44" s="2">
        <v>0</v>
      </c>
      <c r="C44" s="2"/>
      <c r="D44" s="2">
        <f t="shared" si="2"/>
        <v>0</v>
      </c>
      <c r="E44" s="2"/>
      <c r="F44" s="2"/>
      <c r="G44" s="2">
        <f t="shared" si="3"/>
        <v>0</v>
      </c>
    </row>
    <row r="45" spans="1:7" ht="15.75">
      <c r="A45" s="2" t="s">
        <v>5</v>
      </c>
      <c r="B45" s="2">
        <v>183</v>
      </c>
      <c r="C45" s="2"/>
      <c r="D45" s="2">
        <f t="shared" si="2"/>
        <v>183</v>
      </c>
      <c r="E45" s="2"/>
      <c r="F45" s="2"/>
      <c r="G45" s="2">
        <f t="shared" si="3"/>
        <v>183</v>
      </c>
    </row>
    <row r="46" spans="1:7" ht="15.75">
      <c r="A46" s="2" t="s">
        <v>22</v>
      </c>
      <c r="B46" s="2">
        <v>318</v>
      </c>
      <c r="C46" s="2"/>
      <c r="D46" s="2">
        <f t="shared" si="2"/>
        <v>318</v>
      </c>
      <c r="E46" s="2"/>
      <c r="F46" s="2"/>
      <c r="G46" s="2">
        <f t="shared" si="3"/>
        <v>318</v>
      </c>
    </row>
    <row r="47" spans="1:7" ht="15.75">
      <c r="A47" s="2" t="s">
        <v>6</v>
      </c>
      <c r="B47" s="2">
        <v>369</v>
      </c>
      <c r="C47" s="2"/>
      <c r="D47" s="2">
        <f t="shared" si="2"/>
        <v>369</v>
      </c>
      <c r="E47" s="2"/>
      <c r="F47" s="2"/>
      <c r="G47" s="2">
        <f t="shared" si="3"/>
        <v>369</v>
      </c>
    </row>
    <row r="48" spans="1:7" ht="15.75">
      <c r="A48" s="2" t="s">
        <v>7</v>
      </c>
      <c r="B48" s="2">
        <v>183</v>
      </c>
      <c r="C48" s="2"/>
      <c r="D48" s="2">
        <f t="shared" si="2"/>
        <v>183</v>
      </c>
      <c r="E48" s="2"/>
      <c r="F48" s="2"/>
      <c r="G48" s="2">
        <f t="shared" si="3"/>
        <v>183</v>
      </c>
    </row>
    <row r="49" spans="1:7" ht="15.75" hidden="1">
      <c r="A49" s="2" t="s">
        <v>8</v>
      </c>
      <c r="B49" s="2">
        <v>0</v>
      </c>
      <c r="C49" s="2"/>
      <c r="D49" s="2">
        <f t="shared" si="2"/>
        <v>0</v>
      </c>
      <c r="E49" s="2"/>
      <c r="F49" s="2"/>
      <c r="G49" s="2">
        <f t="shared" si="3"/>
        <v>0</v>
      </c>
    </row>
    <row r="50" spans="1:7" ht="15.75">
      <c r="A50" s="2" t="s">
        <v>9</v>
      </c>
      <c r="B50" s="2">
        <v>28</v>
      </c>
      <c r="C50" s="2"/>
      <c r="D50" s="2">
        <f t="shared" si="2"/>
        <v>28</v>
      </c>
      <c r="E50" s="2"/>
      <c r="F50" s="2"/>
      <c r="G50" s="2">
        <f t="shared" si="3"/>
        <v>28</v>
      </c>
    </row>
    <row r="51" spans="1:7" ht="15.75" hidden="1">
      <c r="A51" s="2" t="s">
        <v>10</v>
      </c>
      <c r="B51" s="2">
        <v>0</v>
      </c>
      <c r="C51" s="2"/>
      <c r="D51" s="2">
        <f t="shared" si="2"/>
        <v>0</v>
      </c>
      <c r="E51" s="2"/>
      <c r="F51" s="2"/>
      <c r="G51" s="2">
        <f t="shared" si="3"/>
        <v>0</v>
      </c>
    </row>
    <row r="52" spans="1:7" ht="15.75" hidden="1">
      <c r="A52" s="2" t="s">
        <v>11</v>
      </c>
      <c r="B52" s="2">
        <v>0</v>
      </c>
      <c r="C52" s="2"/>
      <c r="D52" s="2">
        <f t="shared" si="2"/>
        <v>0</v>
      </c>
      <c r="E52" s="2"/>
      <c r="F52" s="2"/>
      <c r="G52" s="2">
        <f t="shared" si="3"/>
        <v>0</v>
      </c>
    </row>
    <row r="53" spans="1:7" ht="15.75" customHeight="1">
      <c r="A53" s="2" t="s">
        <v>12</v>
      </c>
      <c r="B53" s="2">
        <v>432</v>
      </c>
      <c r="C53" s="2"/>
      <c r="D53" s="2">
        <f t="shared" si="2"/>
        <v>432</v>
      </c>
      <c r="E53" s="2"/>
      <c r="F53" s="2"/>
      <c r="G53" s="2">
        <f t="shared" si="3"/>
        <v>432</v>
      </c>
    </row>
    <row r="54" spans="1:7" ht="15.75" hidden="1">
      <c r="A54" s="2" t="s">
        <v>13</v>
      </c>
      <c r="B54" s="2">
        <v>0</v>
      </c>
      <c r="C54" s="2"/>
      <c r="D54" s="2">
        <f t="shared" si="2"/>
        <v>0</v>
      </c>
      <c r="E54" s="2"/>
      <c r="F54" s="2"/>
      <c r="G54" s="2">
        <f t="shared" si="3"/>
        <v>0</v>
      </c>
    </row>
    <row r="55" spans="1:7" ht="15.75" hidden="1">
      <c r="A55" s="2" t="s">
        <v>20</v>
      </c>
      <c r="B55" s="2">
        <v>0</v>
      </c>
      <c r="C55" s="2"/>
      <c r="D55" s="2">
        <f t="shared" si="2"/>
        <v>0</v>
      </c>
      <c r="E55" s="2"/>
      <c r="F55" s="2"/>
      <c r="G55" s="2">
        <f t="shared" si="3"/>
        <v>0</v>
      </c>
    </row>
    <row r="56" spans="1:7" ht="15.75" hidden="1">
      <c r="A56" s="2" t="s">
        <v>14</v>
      </c>
      <c r="B56" s="2">
        <v>0</v>
      </c>
      <c r="C56" s="2"/>
      <c r="D56" s="2">
        <f t="shared" si="2"/>
        <v>0</v>
      </c>
      <c r="E56" s="2"/>
      <c r="F56" s="2"/>
      <c r="G56" s="2">
        <f t="shared" si="3"/>
        <v>0</v>
      </c>
    </row>
    <row r="57" spans="1:7" ht="15.75">
      <c r="A57" s="2" t="s">
        <v>15</v>
      </c>
      <c r="B57" s="2">
        <v>100</v>
      </c>
      <c r="C57" s="2"/>
      <c r="D57" s="2">
        <f t="shared" si="2"/>
        <v>100</v>
      </c>
      <c r="E57" s="2"/>
      <c r="F57" s="2"/>
      <c r="G57" s="2">
        <f t="shared" si="3"/>
        <v>100</v>
      </c>
    </row>
    <row r="58" spans="1:7" ht="15.75" hidden="1">
      <c r="A58" s="2" t="s">
        <v>16</v>
      </c>
      <c r="B58" s="2">
        <v>0</v>
      </c>
      <c r="C58" s="2"/>
      <c r="D58" s="2">
        <f t="shared" si="2"/>
        <v>0</v>
      </c>
      <c r="E58" s="2"/>
      <c r="F58" s="2"/>
      <c r="G58" s="2">
        <f t="shared" si="3"/>
        <v>0</v>
      </c>
    </row>
    <row r="59" spans="1:7" ht="15.75" hidden="1">
      <c r="A59" s="2" t="s">
        <v>17</v>
      </c>
      <c r="B59" s="2">
        <v>0</v>
      </c>
      <c r="C59" s="2"/>
      <c r="D59" s="2">
        <f t="shared" si="2"/>
        <v>0</v>
      </c>
      <c r="E59" s="2"/>
      <c r="F59" s="2"/>
      <c r="G59" s="2">
        <f t="shared" si="3"/>
        <v>0</v>
      </c>
    </row>
    <row r="60" spans="1:7" ht="15.75">
      <c r="A60" s="2" t="s">
        <v>18</v>
      </c>
      <c r="B60" s="2">
        <v>50</v>
      </c>
      <c r="C60" s="2"/>
      <c r="D60" s="2">
        <f t="shared" si="2"/>
        <v>50</v>
      </c>
      <c r="E60" s="2"/>
      <c r="F60" s="2"/>
      <c r="G60" s="2">
        <f t="shared" si="3"/>
        <v>50</v>
      </c>
    </row>
    <row r="61" spans="1:7" ht="15.75">
      <c r="A61" s="2" t="s">
        <v>19</v>
      </c>
      <c r="B61" s="2">
        <v>727</v>
      </c>
      <c r="C61" s="2"/>
      <c r="D61" s="2">
        <f t="shared" si="2"/>
        <v>727</v>
      </c>
      <c r="E61" s="2"/>
      <c r="F61" s="2"/>
      <c r="G61" s="2">
        <f t="shared" si="3"/>
        <v>727</v>
      </c>
    </row>
    <row r="62" spans="1:7" ht="15.75">
      <c r="A62" s="2" t="s">
        <v>1</v>
      </c>
      <c r="B62" s="2">
        <v>52781</v>
      </c>
      <c r="C62" s="2">
        <f>SUM(C42:C61)</f>
        <v>0</v>
      </c>
      <c r="D62" s="2">
        <f>SUM(D42:D61)</f>
        <v>52781</v>
      </c>
      <c r="E62" s="2">
        <f>SUM(E42:E61)</f>
        <v>2690</v>
      </c>
      <c r="F62" s="2"/>
      <c r="G62" s="2">
        <f>SUM(G42:G61)</f>
        <v>55471</v>
      </c>
    </row>
    <row r="63" spans="1:6" ht="12.75">
      <c r="A63" s="11"/>
      <c r="B63" s="7"/>
      <c r="C63" s="7"/>
      <c r="D63" s="7"/>
      <c r="E63" s="7"/>
      <c r="F63" s="7"/>
    </row>
    <row r="64" spans="1:6" ht="12.75">
      <c r="A64" s="11"/>
      <c r="B64" s="7"/>
      <c r="C64" s="7"/>
      <c r="D64" s="7"/>
      <c r="E64" s="7"/>
      <c r="F64" s="7"/>
    </row>
    <row r="65" spans="1:7" ht="63.75" customHeight="1">
      <c r="A65" s="24" t="s">
        <v>26</v>
      </c>
      <c r="B65" s="24"/>
      <c r="C65" s="24"/>
      <c r="D65" s="24"/>
      <c r="E65" s="24"/>
      <c r="F65" s="24"/>
      <c r="G65" s="24"/>
    </row>
    <row r="66" spans="1:6" ht="12.75">
      <c r="A66" s="13"/>
      <c r="B66" s="13"/>
      <c r="C66" s="13"/>
      <c r="D66" s="13"/>
      <c r="E66" s="13"/>
      <c r="F66" s="13"/>
    </row>
    <row r="67" spans="1:7" ht="30.75" customHeight="1">
      <c r="A67" s="4" t="s">
        <v>2</v>
      </c>
      <c r="B67" s="9" t="s">
        <v>3</v>
      </c>
      <c r="C67" s="9" t="s">
        <v>36</v>
      </c>
      <c r="D67" s="9" t="s">
        <v>3</v>
      </c>
      <c r="E67" s="9" t="s">
        <v>36</v>
      </c>
      <c r="F67" s="9"/>
      <c r="G67" s="9" t="s">
        <v>3</v>
      </c>
    </row>
    <row r="68" spans="1:7" ht="15.75">
      <c r="A68" s="2" t="s">
        <v>21</v>
      </c>
      <c r="B68" s="2">
        <v>1880</v>
      </c>
      <c r="C68" s="2">
        <v>-100</v>
      </c>
      <c r="D68" s="2">
        <f aca="true" t="shared" si="4" ref="D68:D87">B68+C68</f>
        <v>1780</v>
      </c>
      <c r="E68" s="2">
        <v>-190</v>
      </c>
      <c r="F68" s="2"/>
      <c r="G68" s="2">
        <f aca="true" t="shared" si="5" ref="G68:G87">D68+E68</f>
        <v>1590</v>
      </c>
    </row>
    <row r="69" spans="1:7" ht="15.75">
      <c r="A69" s="2" t="s">
        <v>23</v>
      </c>
      <c r="B69" s="2">
        <v>824</v>
      </c>
      <c r="C69" s="2">
        <v>90</v>
      </c>
      <c r="D69" s="2">
        <f t="shared" si="4"/>
        <v>914</v>
      </c>
      <c r="E69" s="2">
        <v>280</v>
      </c>
      <c r="F69" s="2"/>
      <c r="G69" s="2">
        <f t="shared" si="5"/>
        <v>1194</v>
      </c>
    </row>
    <row r="70" spans="1:7" ht="15.75">
      <c r="A70" s="2" t="s">
        <v>4</v>
      </c>
      <c r="B70" s="2">
        <v>128</v>
      </c>
      <c r="C70" s="2">
        <v>97</v>
      </c>
      <c r="D70" s="2">
        <f t="shared" si="4"/>
        <v>225</v>
      </c>
      <c r="E70" s="2"/>
      <c r="F70" s="2"/>
      <c r="G70" s="2">
        <f t="shared" si="5"/>
        <v>225</v>
      </c>
    </row>
    <row r="71" spans="1:7" ht="15.75">
      <c r="A71" s="2" t="s">
        <v>5</v>
      </c>
      <c r="B71" s="2">
        <v>320</v>
      </c>
      <c r="C71" s="2">
        <v>32</v>
      </c>
      <c r="D71" s="2">
        <f t="shared" si="4"/>
        <v>352</v>
      </c>
      <c r="E71" s="2">
        <v>30</v>
      </c>
      <c r="F71" s="2"/>
      <c r="G71" s="2">
        <f t="shared" si="5"/>
        <v>382</v>
      </c>
    </row>
    <row r="72" spans="1:7" ht="15.75">
      <c r="A72" s="2" t="s">
        <v>22</v>
      </c>
      <c r="B72" s="2">
        <v>144</v>
      </c>
      <c r="C72" s="2">
        <v>45</v>
      </c>
      <c r="D72" s="2">
        <f t="shared" si="4"/>
        <v>189</v>
      </c>
      <c r="E72" s="2"/>
      <c r="F72" s="2"/>
      <c r="G72" s="2">
        <f t="shared" si="5"/>
        <v>189</v>
      </c>
    </row>
    <row r="73" spans="1:7" ht="15.75">
      <c r="A73" s="2" t="s">
        <v>6</v>
      </c>
      <c r="B73" s="2">
        <v>400</v>
      </c>
      <c r="C73" s="2">
        <v>90</v>
      </c>
      <c r="D73" s="2">
        <f t="shared" si="4"/>
        <v>490</v>
      </c>
      <c r="E73" s="2">
        <v>-50</v>
      </c>
      <c r="F73" s="2"/>
      <c r="G73" s="2">
        <f t="shared" si="5"/>
        <v>440</v>
      </c>
    </row>
    <row r="74" spans="1:7" ht="15.75">
      <c r="A74" s="2" t="s">
        <v>7</v>
      </c>
      <c r="B74" s="2">
        <v>464</v>
      </c>
      <c r="C74" s="2">
        <v>-76</v>
      </c>
      <c r="D74" s="2">
        <f t="shared" si="4"/>
        <v>388</v>
      </c>
      <c r="E74" s="2">
        <v>-50</v>
      </c>
      <c r="F74" s="2"/>
      <c r="G74" s="2">
        <f t="shared" si="5"/>
        <v>338</v>
      </c>
    </row>
    <row r="75" spans="1:7" ht="15.75">
      <c r="A75" s="2" t="s">
        <v>8</v>
      </c>
      <c r="B75" s="2">
        <v>72</v>
      </c>
      <c r="C75" s="2">
        <v>78</v>
      </c>
      <c r="D75" s="2">
        <f t="shared" si="4"/>
        <v>150</v>
      </c>
      <c r="E75" s="2">
        <v>-30</v>
      </c>
      <c r="F75" s="2"/>
      <c r="G75" s="2">
        <f t="shared" si="5"/>
        <v>120</v>
      </c>
    </row>
    <row r="76" spans="1:7" ht="15.75">
      <c r="A76" s="2" t="s">
        <v>9</v>
      </c>
      <c r="B76" s="2">
        <v>72</v>
      </c>
      <c r="C76" s="2">
        <v>0</v>
      </c>
      <c r="D76" s="2">
        <f t="shared" si="4"/>
        <v>72</v>
      </c>
      <c r="E76" s="2"/>
      <c r="F76" s="2"/>
      <c r="G76" s="2">
        <f t="shared" si="5"/>
        <v>72</v>
      </c>
    </row>
    <row r="77" spans="1:7" ht="15.75">
      <c r="A77" s="2" t="s">
        <v>10</v>
      </c>
      <c r="B77" s="2">
        <v>88</v>
      </c>
      <c r="C77" s="2">
        <v>0</v>
      </c>
      <c r="D77" s="2">
        <f t="shared" si="4"/>
        <v>88</v>
      </c>
      <c r="E77" s="2">
        <v>-50</v>
      </c>
      <c r="F77" s="2"/>
      <c r="G77" s="2">
        <f t="shared" si="5"/>
        <v>38</v>
      </c>
    </row>
    <row r="78" spans="1:7" ht="15.75">
      <c r="A78" s="2" t="s">
        <v>11</v>
      </c>
      <c r="B78" s="2">
        <v>120</v>
      </c>
      <c r="C78" s="2">
        <v>55</v>
      </c>
      <c r="D78" s="2">
        <f t="shared" si="4"/>
        <v>175</v>
      </c>
      <c r="E78" s="2">
        <v>20</v>
      </c>
      <c r="F78" s="2"/>
      <c r="G78" s="2">
        <f t="shared" si="5"/>
        <v>195</v>
      </c>
    </row>
    <row r="79" spans="1:7" ht="15.75">
      <c r="A79" s="2" t="s">
        <v>12</v>
      </c>
      <c r="B79" s="2">
        <v>192</v>
      </c>
      <c r="C79" s="2">
        <v>53</v>
      </c>
      <c r="D79" s="2">
        <f t="shared" si="4"/>
        <v>245</v>
      </c>
      <c r="E79" s="2">
        <v>150</v>
      </c>
      <c r="F79" s="2"/>
      <c r="G79" s="2">
        <f t="shared" si="5"/>
        <v>395</v>
      </c>
    </row>
    <row r="80" spans="1:7" s="7" customFormat="1" ht="15.75">
      <c r="A80" s="2" t="s">
        <v>13</v>
      </c>
      <c r="B80" s="2">
        <v>246</v>
      </c>
      <c r="C80" s="2">
        <v>0</v>
      </c>
      <c r="D80" s="2">
        <f t="shared" si="4"/>
        <v>246</v>
      </c>
      <c r="E80" s="2">
        <v>-30</v>
      </c>
      <c r="F80" s="2"/>
      <c r="G80" s="2">
        <f t="shared" si="5"/>
        <v>216</v>
      </c>
    </row>
    <row r="81" spans="1:7" s="7" customFormat="1" ht="15.75">
      <c r="A81" s="2" t="s">
        <v>20</v>
      </c>
      <c r="B81" s="2">
        <v>72</v>
      </c>
      <c r="C81" s="2">
        <v>28</v>
      </c>
      <c r="D81" s="2">
        <f t="shared" si="4"/>
        <v>100</v>
      </c>
      <c r="E81" s="2"/>
      <c r="F81" s="2"/>
      <c r="G81" s="2">
        <f t="shared" si="5"/>
        <v>100</v>
      </c>
    </row>
    <row r="82" spans="1:7" ht="15.75">
      <c r="A82" s="2" t="s">
        <v>14</v>
      </c>
      <c r="B82" s="2">
        <v>128</v>
      </c>
      <c r="C82" s="2">
        <v>0</v>
      </c>
      <c r="D82" s="2">
        <f t="shared" si="4"/>
        <v>128</v>
      </c>
      <c r="E82" s="2"/>
      <c r="F82" s="2"/>
      <c r="G82" s="2">
        <f t="shared" si="5"/>
        <v>128</v>
      </c>
    </row>
    <row r="83" spans="1:7" ht="15.75">
      <c r="A83" s="2" t="s">
        <v>15</v>
      </c>
      <c r="B83" s="2">
        <v>120</v>
      </c>
      <c r="C83" s="2">
        <v>50</v>
      </c>
      <c r="D83" s="2">
        <f t="shared" si="4"/>
        <v>170</v>
      </c>
      <c r="E83" s="2">
        <v>10</v>
      </c>
      <c r="F83" s="2"/>
      <c r="G83" s="2">
        <f t="shared" si="5"/>
        <v>180</v>
      </c>
    </row>
    <row r="84" spans="1:7" ht="15.75">
      <c r="A84" s="2" t="s">
        <v>16</v>
      </c>
      <c r="B84" s="2">
        <v>144</v>
      </c>
      <c r="C84" s="2">
        <v>0</v>
      </c>
      <c r="D84" s="2">
        <f t="shared" si="4"/>
        <v>144</v>
      </c>
      <c r="E84" s="2">
        <v>-40</v>
      </c>
      <c r="F84" s="2"/>
      <c r="G84" s="2">
        <f t="shared" si="5"/>
        <v>104</v>
      </c>
    </row>
    <row r="85" spans="1:7" ht="15.75">
      <c r="A85" s="2" t="s">
        <v>17</v>
      </c>
      <c r="B85" s="2">
        <v>168</v>
      </c>
      <c r="C85" s="2">
        <v>0</v>
      </c>
      <c r="D85" s="2">
        <f t="shared" si="4"/>
        <v>168</v>
      </c>
      <c r="E85" s="2">
        <v>20</v>
      </c>
      <c r="F85" s="2"/>
      <c r="G85" s="2">
        <f t="shared" si="5"/>
        <v>188</v>
      </c>
    </row>
    <row r="86" spans="1:7" ht="15.75">
      <c r="A86" s="2" t="s">
        <v>18</v>
      </c>
      <c r="B86" s="2">
        <v>304</v>
      </c>
      <c r="C86" s="2">
        <v>0</v>
      </c>
      <c r="D86" s="2">
        <f t="shared" si="4"/>
        <v>304</v>
      </c>
      <c r="E86" s="2">
        <v>-70</v>
      </c>
      <c r="F86" s="2"/>
      <c r="G86" s="2">
        <f t="shared" si="5"/>
        <v>234</v>
      </c>
    </row>
    <row r="87" spans="1:7" ht="15.75">
      <c r="A87" s="2" t="s">
        <v>19</v>
      </c>
      <c r="B87" s="2">
        <v>200</v>
      </c>
      <c r="C87" s="2">
        <v>90</v>
      </c>
      <c r="D87" s="2">
        <f t="shared" si="4"/>
        <v>290</v>
      </c>
      <c r="E87" s="2"/>
      <c r="F87" s="2"/>
      <c r="G87" s="2">
        <f t="shared" si="5"/>
        <v>290</v>
      </c>
    </row>
    <row r="88" spans="1:7" ht="15.75">
      <c r="A88" s="2" t="s">
        <v>1</v>
      </c>
      <c r="B88" s="2">
        <v>6086</v>
      </c>
      <c r="C88" s="2">
        <f>SUM(C68:C87)</f>
        <v>532</v>
      </c>
      <c r="D88" s="2">
        <f>SUM(D68:D87)</f>
        <v>6618</v>
      </c>
      <c r="E88" s="2">
        <f>SUM(E68:E87)</f>
        <v>0</v>
      </c>
      <c r="F88" s="2"/>
      <c r="G88" s="2">
        <f>SUM(G68:G87)</f>
        <v>6618</v>
      </c>
    </row>
    <row r="89" spans="1:6" ht="15.75">
      <c r="A89" s="8"/>
      <c r="B89" s="8"/>
      <c r="C89" s="8"/>
      <c r="D89" s="8"/>
      <c r="E89" s="8"/>
      <c r="F89" s="8"/>
    </row>
    <row r="90" spans="1:6" ht="12.75">
      <c r="A90" s="13"/>
      <c r="B90" s="13"/>
      <c r="C90" s="13"/>
      <c r="D90" s="13"/>
      <c r="E90" s="13"/>
      <c r="F90" s="13"/>
    </row>
    <row r="91" spans="1:7" ht="74.25" customHeight="1">
      <c r="A91" s="24" t="s">
        <v>43</v>
      </c>
      <c r="B91" s="24"/>
      <c r="C91" s="24"/>
      <c r="D91" s="24"/>
      <c r="E91" s="24"/>
      <c r="F91" s="24"/>
      <c r="G91" s="24"/>
    </row>
    <row r="92" spans="1:6" ht="12.75">
      <c r="A92" s="13"/>
      <c r="B92" s="13"/>
      <c r="C92" s="13"/>
      <c r="D92" s="13"/>
      <c r="E92" s="13"/>
      <c r="F92" s="13"/>
    </row>
    <row r="93" spans="1:7" ht="30.75" customHeight="1">
      <c r="A93" s="9" t="s">
        <v>2</v>
      </c>
      <c r="B93" s="9" t="s">
        <v>3</v>
      </c>
      <c r="C93" s="9" t="s">
        <v>36</v>
      </c>
      <c r="D93" s="9" t="s">
        <v>3</v>
      </c>
      <c r="E93" s="9" t="s">
        <v>36</v>
      </c>
      <c r="F93" s="9"/>
      <c r="G93" s="9" t="s">
        <v>3</v>
      </c>
    </row>
    <row r="94" spans="1:7" ht="15.75">
      <c r="A94" s="2" t="s">
        <v>21</v>
      </c>
      <c r="B94" s="2">
        <v>32159</v>
      </c>
      <c r="C94" s="2"/>
      <c r="D94" s="2">
        <f aca="true" t="shared" si="6" ref="D94:D114">B94+C94</f>
        <v>32159</v>
      </c>
      <c r="E94" s="2">
        <v>-1245</v>
      </c>
      <c r="F94" s="2"/>
      <c r="G94" s="2">
        <f aca="true" t="shared" si="7" ref="G94:G114">D94+E94</f>
        <v>30914</v>
      </c>
    </row>
    <row r="95" spans="1:7" ht="15.75">
      <c r="A95" s="2" t="s">
        <v>23</v>
      </c>
      <c r="B95" s="2">
        <v>10188</v>
      </c>
      <c r="C95" s="2"/>
      <c r="D95" s="2">
        <f t="shared" si="6"/>
        <v>10188</v>
      </c>
      <c r="E95" s="2"/>
      <c r="F95" s="2"/>
      <c r="G95" s="2">
        <f t="shared" si="7"/>
        <v>10188</v>
      </c>
    </row>
    <row r="96" spans="1:7" ht="15.75">
      <c r="A96" s="2" t="s">
        <v>4</v>
      </c>
      <c r="B96" s="2">
        <v>2138</v>
      </c>
      <c r="C96" s="2"/>
      <c r="D96" s="2">
        <f t="shared" si="6"/>
        <v>2138</v>
      </c>
      <c r="E96" s="2"/>
      <c r="F96" s="2"/>
      <c r="G96" s="2">
        <f t="shared" si="7"/>
        <v>2138</v>
      </c>
    </row>
    <row r="97" spans="1:7" ht="15.75">
      <c r="A97" s="2" t="s">
        <v>5</v>
      </c>
      <c r="B97" s="2">
        <v>4572</v>
      </c>
      <c r="C97" s="2"/>
      <c r="D97" s="2">
        <f t="shared" si="6"/>
        <v>4572</v>
      </c>
      <c r="E97" s="2">
        <v>-520</v>
      </c>
      <c r="F97" s="2"/>
      <c r="G97" s="2">
        <f t="shared" si="7"/>
        <v>4052</v>
      </c>
    </row>
    <row r="98" spans="1:7" ht="15.75">
      <c r="A98" s="2" t="s">
        <v>22</v>
      </c>
      <c r="B98" s="2">
        <v>2359</v>
      </c>
      <c r="C98" s="2"/>
      <c r="D98" s="2">
        <f t="shared" si="6"/>
        <v>2359</v>
      </c>
      <c r="E98" s="2">
        <v>-101</v>
      </c>
      <c r="F98" s="2"/>
      <c r="G98" s="2">
        <f t="shared" si="7"/>
        <v>2258</v>
      </c>
    </row>
    <row r="99" spans="1:7" ht="15.75">
      <c r="A99" s="2" t="s">
        <v>6</v>
      </c>
      <c r="B99" s="2">
        <v>3332</v>
      </c>
      <c r="C99" s="2"/>
      <c r="D99" s="2">
        <f t="shared" si="6"/>
        <v>3332</v>
      </c>
      <c r="E99" s="2">
        <v>-329</v>
      </c>
      <c r="F99" s="2"/>
      <c r="G99" s="2">
        <f t="shared" si="7"/>
        <v>3003</v>
      </c>
    </row>
    <row r="100" spans="1:7" ht="15.75">
      <c r="A100" s="2" t="s">
        <v>7</v>
      </c>
      <c r="B100" s="2">
        <v>3670</v>
      </c>
      <c r="C100" s="2"/>
      <c r="D100" s="2">
        <f t="shared" si="6"/>
        <v>3670</v>
      </c>
      <c r="E100" s="2"/>
      <c r="F100" s="2"/>
      <c r="G100" s="2">
        <f t="shared" si="7"/>
        <v>3670</v>
      </c>
    </row>
    <row r="101" spans="1:7" ht="15.75">
      <c r="A101" s="2" t="s">
        <v>8</v>
      </c>
      <c r="B101" s="2">
        <v>804</v>
      </c>
      <c r="C101" s="2"/>
      <c r="D101" s="2">
        <f t="shared" si="6"/>
        <v>804</v>
      </c>
      <c r="E101" s="2"/>
      <c r="F101" s="2"/>
      <c r="G101" s="2">
        <f t="shared" si="7"/>
        <v>804</v>
      </c>
    </row>
    <row r="102" spans="1:7" ht="15.75">
      <c r="A102" s="2" t="s">
        <v>9</v>
      </c>
      <c r="B102" s="2">
        <v>1150</v>
      </c>
      <c r="C102" s="2"/>
      <c r="D102" s="2">
        <f t="shared" si="6"/>
        <v>1150</v>
      </c>
      <c r="E102" s="2"/>
      <c r="F102" s="2"/>
      <c r="G102" s="2">
        <f t="shared" si="7"/>
        <v>1150</v>
      </c>
    </row>
    <row r="103" spans="1:7" ht="15.75">
      <c r="A103" s="2" t="s">
        <v>10</v>
      </c>
      <c r="B103" s="2">
        <v>684</v>
      </c>
      <c r="C103" s="2"/>
      <c r="D103" s="2">
        <f t="shared" si="6"/>
        <v>684</v>
      </c>
      <c r="E103" s="2"/>
      <c r="F103" s="2"/>
      <c r="G103" s="2">
        <f t="shared" si="7"/>
        <v>684</v>
      </c>
    </row>
    <row r="104" spans="1:7" ht="15.75">
      <c r="A104" s="2" t="s">
        <v>11</v>
      </c>
      <c r="B104" s="2">
        <v>1872</v>
      </c>
      <c r="C104" s="2"/>
      <c r="D104" s="2">
        <f t="shared" si="6"/>
        <v>1872</v>
      </c>
      <c r="E104" s="2">
        <v>-19</v>
      </c>
      <c r="F104" s="2"/>
      <c r="G104" s="2">
        <f t="shared" si="7"/>
        <v>1853</v>
      </c>
    </row>
    <row r="105" spans="1:7" ht="15.75">
      <c r="A105" s="2" t="s">
        <v>12</v>
      </c>
      <c r="B105" s="2">
        <v>1900</v>
      </c>
      <c r="C105" s="2"/>
      <c r="D105" s="2">
        <f t="shared" si="6"/>
        <v>1900</v>
      </c>
      <c r="E105" s="2"/>
      <c r="F105" s="2"/>
      <c r="G105" s="2">
        <f t="shared" si="7"/>
        <v>1900</v>
      </c>
    </row>
    <row r="106" spans="1:7" ht="15.75">
      <c r="A106" s="2" t="s">
        <v>13</v>
      </c>
      <c r="B106" s="2">
        <v>982</v>
      </c>
      <c r="C106" s="2"/>
      <c r="D106" s="2">
        <f t="shared" si="6"/>
        <v>982</v>
      </c>
      <c r="E106" s="2">
        <v>-38</v>
      </c>
      <c r="F106" s="2"/>
      <c r="G106" s="2">
        <f t="shared" si="7"/>
        <v>944</v>
      </c>
    </row>
    <row r="107" spans="1:7" ht="15.75">
      <c r="A107" s="2" t="s">
        <v>20</v>
      </c>
      <c r="B107" s="2">
        <v>884</v>
      </c>
      <c r="C107" s="2"/>
      <c r="D107" s="2">
        <f t="shared" si="6"/>
        <v>884</v>
      </c>
      <c r="E107" s="2">
        <v>-13</v>
      </c>
      <c r="F107" s="2"/>
      <c r="G107" s="2">
        <f t="shared" si="7"/>
        <v>871</v>
      </c>
    </row>
    <row r="108" spans="1:7" ht="15.75">
      <c r="A108" s="2" t="s">
        <v>14</v>
      </c>
      <c r="B108" s="2">
        <v>1533</v>
      </c>
      <c r="C108" s="2"/>
      <c r="D108" s="2">
        <f t="shared" si="6"/>
        <v>1533</v>
      </c>
      <c r="E108" s="2"/>
      <c r="F108" s="2"/>
      <c r="G108" s="2">
        <f t="shared" si="7"/>
        <v>1533</v>
      </c>
    </row>
    <row r="109" spans="1:7" ht="15.75">
      <c r="A109" s="2" t="s">
        <v>15</v>
      </c>
      <c r="B109" s="2">
        <v>1507</v>
      </c>
      <c r="C109" s="2"/>
      <c r="D109" s="2">
        <f t="shared" si="6"/>
        <v>1507</v>
      </c>
      <c r="E109" s="2"/>
      <c r="F109" s="2"/>
      <c r="G109" s="2">
        <f t="shared" si="7"/>
        <v>1507</v>
      </c>
    </row>
    <row r="110" spans="1:7" ht="15.75">
      <c r="A110" s="2" t="s">
        <v>16</v>
      </c>
      <c r="B110" s="2">
        <v>1041</v>
      </c>
      <c r="C110" s="2"/>
      <c r="D110" s="2">
        <f t="shared" si="6"/>
        <v>1041</v>
      </c>
      <c r="E110" s="2"/>
      <c r="F110" s="2"/>
      <c r="G110" s="2">
        <f t="shared" si="7"/>
        <v>1041</v>
      </c>
    </row>
    <row r="111" spans="1:7" ht="15.75">
      <c r="A111" s="2" t="s">
        <v>17</v>
      </c>
      <c r="B111" s="2">
        <v>1394</v>
      </c>
      <c r="C111" s="2"/>
      <c r="D111" s="2">
        <f t="shared" si="6"/>
        <v>1394</v>
      </c>
      <c r="E111" s="2"/>
      <c r="F111" s="2"/>
      <c r="G111" s="2">
        <f t="shared" si="7"/>
        <v>1394</v>
      </c>
    </row>
    <row r="112" spans="1:7" ht="15.75">
      <c r="A112" s="2" t="s">
        <v>18</v>
      </c>
      <c r="B112" s="2">
        <v>1223</v>
      </c>
      <c r="C112" s="2"/>
      <c r="D112" s="2">
        <f t="shared" si="6"/>
        <v>1223</v>
      </c>
      <c r="E112" s="2">
        <v>-5</v>
      </c>
      <c r="F112" s="2"/>
      <c r="G112" s="2">
        <f t="shared" si="7"/>
        <v>1218</v>
      </c>
    </row>
    <row r="113" spans="1:7" ht="15.75" hidden="1">
      <c r="A113" s="2" t="s">
        <v>4</v>
      </c>
      <c r="B113" s="2">
        <v>0</v>
      </c>
      <c r="C113" s="2"/>
      <c r="D113" s="2">
        <f t="shared" si="6"/>
        <v>0</v>
      </c>
      <c r="E113" s="2"/>
      <c r="F113" s="2"/>
      <c r="G113" s="2">
        <f t="shared" si="7"/>
        <v>0</v>
      </c>
    </row>
    <row r="114" spans="1:7" ht="15.75">
      <c r="A114" s="2" t="s">
        <v>19</v>
      </c>
      <c r="B114" s="2">
        <v>3940</v>
      </c>
      <c r="C114" s="2"/>
      <c r="D114" s="2">
        <f t="shared" si="6"/>
        <v>3940</v>
      </c>
      <c r="E114" s="2"/>
      <c r="F114" s="2"/>
      <c r="G114" s="2">
        <f t="shared" si="7"/>
        <v>3940</v>
      </c>
    </row>
    <row r="115" spans="1:7" ht="15.75">
      <c r="A115" s="2" t="s">
        <v>1</v>
      </c>
      <c r="B115" s="2">
        <v>77332</v>
      </c>
      <c r="C115" s="2">
        <f>SUM(C94:C114)</f>
        <v>0</v>
      </c>
      <c r="D115" s="2">
        <f>SUM(D94:D114)</f>
        <v>77332</v>
      </c>
      <c r="E115" s="2">
        <f>SUM(E94:E114)</f>
        <v>-2270</v>
      </c>
      <c r="F115" s="2"/>
      <c r="G115" s="2">
        <f>SUM(G94:G114)</f>
        <v>75062</v>
      </c>
    </row>
    <row r="116" spans="1:6" ht="12.75">
      <c r="A116" s="11"/>
      <c r="B116" s="7"/>
      <c r="C116" s="7"/>
      <c r="D116" s="7"/>
      <c r="E116" s="7"/>
      <c r="F116" s="7"/>
    </row>
    <row r="117" spans="1:4" ht="57.75" customHeight="1" hidden="1">
      <c r="A117" s="24" t="s">
        <v>29</v>
      </c>
      <c r="B117" s="24"/>
      <c r="C117" s="24"/>
      <c r="D117" s="24"/>
    </row>
    <row r="118" spans="1:6" ht="12.75" hidden="1">
      <c r="A118" s="11"/>
      <c r="B118" s="7"/>
      <c r="C118" s="7"/>
      <c r="D118" s="7"/>
      <c r="E118" s="7"/>
      <c r="F118" s="7"/>
    </row>
    <row r="119" spans="1:7" ht="33" customHeight="1" hidden="1">
      <c r="A119" s="9" t="s">
        <v>2</v>
      </c>
      <c r="B119" s="9" t="s">
        <v>3</v>
      </c>
      <c r="C119" s="9" t="s">
        <v>36</v>
      </c>
      <c r="D119" s="9" t="s">
        <v>3</v>
      </c>
      <c r="E119" s="9" t="s">
        <v>36</v>
      </c>
      <c r="F119" s="9"/>
      <c r="G119" s="9" t="s">
        <v>3</v>
      </c>
    </row>
    <row r="120" spans="1:7" ht="15.75" hidden="1">
      <c r="A120" s="2" t="s">
        <v>21</v>
      </c>
      <c r="B120" s="2">
        <v>21975</v>
      </c>
      <c r="C120" s="2">
        <v>-500</v>
      </c>
      <c r="D120" s="2">
        <f aca="true" t="shared" si="8" ref="D120:D137">B120+C120</f>
        <v>21475</v>
      </c>
      <c r="E120" s="2"/>
      <c r="F120" s="2"/>
      <c r="G120" s="2">
        <f aca="true" t="shared" si="9" ref="G120:G137">D120+E120</f>
        <v>21475</v>
      </c>
    </row>
    <row r="121" spans="1:7" ht="15.75" hidden="1">
      <c r="A121" s="2" t="s">
        <v>5</v>
      </c>
      <c r="B121" s="2">
        <v>4107</v>
      </c>
      <c r="C121" s="2">
        <v>-200</v>
      </c>
      <c r="D121" s="2">
        <f t="shared" si="8"/>
        <v>3907</v>
      </c>
      <c r="E121" s="2"/>
      <c r="F121" s="2"/>
      <c r="G121" s="2">
        <f t="shared" si="9"/>
        <v>3907</v>
      </c>
    </row>
    <row r="122" spans="1:7" ht="15.75" hidden="1">
      <c r="A122" s="2" t="s">
        <v>22</v>
      </c>
      <c r="B122" s="2">
        <v>1473</v>
      </c>
      <c r="C122" s="2">
        <v>-60</v>
      </c>
      <c r="D122" s="2">
        <f t="shared" si="8"/>
        <v>1413</v>
      </c>
      <c r="E122" s="2"/>
      <c r="F122" s="2"/>
      <c r="G122" s="2">
        <f t="shared" si="9"/>
        <v>1413</v>
      </c>
    </row>
    <row r="123" spans="1:7" ht="15.75" hidden="1">
      <c r="A123" s="2" t="s">
        <v>6</v>
      </c>
      <c r="B123" s="2">
        <v>1927</v>
      </c>
      <c r="C123" s="2">
        <v>-50</v>
      </c>
      <c r="D123" s="2">
        <f t="shared" si="8"/>
        <v>1877</v>
      </c>
      <c r="E123" s="2"/>
      <c r="F123" s="2"/>
      <c r="G123" s="2">
        <f t="shared" si="9"/>
        <v>1877</v>
      </c>
    </row>
    <row r="124" spans="1:7" ht="15.75" hidden="1">
      <c r="A124" s="2" t="s">
        <v>7</v>
      </c>
      <c r="B124" s="2">
        <v>2373</v>
      </c>
      <c r="C124" s="2">
        <v>-60</v>
      </c>
      <c r="D124" s="2">
        <f t="shared" si="8"/>
        <v>2313</v>
      </c>
      <c r="E124" s="2"/>
      <c r="F124" s="2"/>
      <c r="G124" s="2">
        <f t="shared" si="9"/>
        <v>2313</v>
      </c>
    </row>
    <row r="125" spans="1:7" ht="15.75" hidden="1">
      <c r="A125" s="2" t="s">
        <v>8</v>
      </c>
      <c r="B125" s="2">
        <v>1082</v>
      </c>
      <c r="C125" s="2">
        <v>-30</v>
      </c>
      <c r="D125" s="2">
        <f t="shared" si="8"/>
        <v>1052</v>
      </c>
      <c r="E125" s="2"/>
      <c r="F125" s="2"/>
      <c r="G125" s="2">
        <f t="shared" si="9"/>
        <v>1052</v>
      </c>
    </row>
    <row r="126" spans="1:7" ht="15.75" hidden="1">
      <c r="A126" s="2" t="s">
        <v>9</v>
      </c>
      <c r="B126" s="2">
        <v>541</v>
      </c>
      <c r="C126" s="2">
        <v>-10</v>
      </c>
      <c r="D126" s="2">
        <f t="shared" si="8"/>
        <v>531</v>
      </c>
      <c r="E126" s="2"/>
      <c r="F126" s="2"/>
      <c r="G126" s="2">
        <f t="shared" si="9"/>
        <v>531</v>
      </c>
    </row>
    <row r="127" spans="1:7" ht="15.75" hidden="1">
      <c r="A127" s="2" t="s">
        <v>10</v>
      </c>
      <c r="B127" s="2">
        <v>454</v>
      </c>
      <c r="C127" s="2">
        <v>25</v>
      </c>
      <c r="D127" s="2">
        <f t="shared" si="8"/>
        <v>479</v>
      </c>
      <c r="E127" s="2"/>
      <c r="F127" s="2"/>
      <c r="G127" s="2">
        <f t="shared" si="9"/>
        <v>479</v>
      </c>
    </row>
    <row r="128" spans="1:7" ht="15.75" hidden="1">
      <c r="A128" s="2" t="s">
        <v>11</v>
      </c>
      <c r="B128" s="2">
        <v>1128</v>
      </c>
      <c r="C128" s="2">
        <v>75</v>
      </c>
      <c r="D128" s="2">
        <f t="shared" si="8"/>
        <v>1203</v>
      </c>
      <c r="E128" s="2"/>
      <c r="F128" s="2"/>
      <c r="G128" s="2">
        <f t="shared" si="9"/>
        <v>1203</v>
      </c>
    </row>
    <row r="129" spans="1:7" ht="15.75" hidden="1">
      <c r="A129" s="2" t="s">
        <v>12</v>
      </c>
      <c r="B129" s="2">
        <v>1444</v>
      </c>
      <c r="C129" s="2">
        <v>-40</v>
      </c>
      <c r="D129" s="2">
        <f t="shared" si="8"/>
        <v>1404</v>
      </c>
      <c r="E129" s="2"/>
      <c r="F129" s="2"/>
      <c r="G129" s="2">
        <f t="shared" si="9"/>
        <v>1404</v>
      </c>
    </row>
    <row r="130" spans="1:7" ht="15.75" hidden="1">
      <c r="A130" s="2" t="s">
        <v>13</v>
      </c>
      <c r="B130" s="2">
        <v>286</v>
      </c>
      <c r="C130" s="2">
        <v>55</v>
      </c>
      <c r="D130" s="2">
        <f t="shared" si="8"/>
        <v>341</v>
      </c>
      <c r="E130" s="2"/>
      <c r="F130" s="2"/>
      <c r="G130" s="2">
        <f t="shared" si="9"/>
        <v>341</v>
      </c>
    </row>
    <row r="131" spans="1:7" ht="15.75" hidden="1">
      <c r="A131" s="2" t="s">
        <v>20</v>
      </c>
      <c r="B131" s="2">
        <v>320</v>
      </c>
      <c r="C131" s="2">
        <v>10</v>
      </c>
      <c r="D131" s="2">
        <f t="shared" si="8"/>
        <v>330</v>
      </c>
      <c r="E131" s="2"/>
      <c r="F131" s="2"/>
      <c r="G131" s="2">
        <f t="shared" si="9"/>
        <v>330</v>
      </c>
    </row>
    <row r="132" spans="1:7" ht="15.75" hidden="1">
      <c r="A132" s="2" t="s">
        <v>14</v>
      </c>
      <c r="B132" s="2">
        <v>638</v>
      </c>
      <c r="C132" s="2">
        <v>-20</v>
      </c>
      <c r="D132" s="2">
        <f t="shared" si="8"/>
        <v>618</v>
      </c>
      <c r="E132" s="2"/>
      <c r="F132" s="2"/>
      <c r="G132" s="2">
        <f t="shared" si="9"/>
        <v>618</v>
      </c>
    </row>
    <row r="133" spans="1:7" ht="15.75" hidden="1">
      <c r="A133" s="2" t="s">
        <v>15</v>
      </c>
      <c r="B133" s="2">
        <v>693</v>
      </c>
      <c r="C133" s="2">
        <v>-20</v>
      </c>
      <c r="D133" s="2">
        <f t="shared" si="8"/>
        <v>673</v>
      </c>
      <c r="E133" s="2"/>
      <c r="F133" s="2"/>
      <c r="G133" s="2">
        <f t="shared" si="9"/>
        <v>673</v>
      </c>
    </row>
    <row r="134" spans="1:7" ht="15.75" hidden="1">
      <c r="A134" s="2" t="s">
        <v>16</v>
      </c>
      <c r="B134" s="2">
        <v>622</v>
      </c>
      <c r="C134" s="2">
        <v>-10</v>
      </c>
      <c r="D134" s="2">
        <f t="shared" si="8"/>
        <v>612</v>
      </c>
      <c r="E134" s="2"/>
      <c r="F134" s="2"/>
      <c r="G134" s="2">
        <f t="shared" si="9"/>
        <v>612</v>
      </c>
    </row>
    <row r="135" spans="1:7" ht="15.75" hidden="1">
      <c r="A135" s="2" t="s">
        <v>17</v>
      </c>
      <c r="B135" s="2">
        <v>572</v>
      </c>
      <c r="C135" s="2">
        <v>-10</v>
      </c>
      <c r="D135" s="2">
        <f t="shared" si="8"/>
        <v>562</v>
      </c>
      <c r="E135" s="2"/>
      <c r="F135" s="2"/>
      <c r="G135" s="2">
        <f t="shared" si="9"/>
        <v>562</v>
      </c>
    </row>
    <row r="136" spans="1:7" ht="15.75" hidden="1">
      <c r="A136" s="2" t="s">
        <v>18</v>
      </c>
      <c r="B136" s="2">
        <v>243</v>
      </c>
      <c r="C136" s="2"/>
      <c r="D136" s="2">
        <f t="shared" si="8"/>
        <v>243</v>
      </c>
      <c r="E136" s="2"/>
      <c r="F136" s="2"/>
      <c r="G136" s="2">
        <f t="shared" si="9"/>
        <v>243</v>
      </c>
    </row>
    <row r="137" spans="1:7" ht="15.75" hidden="1">
      <c r="A137" s="2" t="s">
        <v>19</v>
      </c>
      <c r="B137" s="2">
        <v>1927</v>
      </c>
      <c r="C137" s="2">
        <v>65</v>
      </c>
      <c r="D137" s="2">
        <f t="shared" si="8"/>
        <v>1992</v>
      </c>
      <c r="E137" s="2"/>
      <c r="F137" s="2"/>
      <c r="G137" s="2">
        <f t="shared" si="9"/>
        <v>1992</v>
      </c>
    </row>
    <row r="138" spans="1:7" ht="15.75" hidden="1">
      <c r="A138" s="2" t="s">
        <v>1</v>
      </c>
      <c r="B138" s="2">
        <v>41805</v>
      </c>
      <c r="C138" s="2">
        <f>SUM(C120:C137)</f>
        <v>-780</v>
      </c>
      <c r="D138" s="2">
        <f>SUM(D120:D137)</f>
        <v>41025</v>
      </c>
      <c r="E138" s="2">
        <f>SUM(E120:E137)</f>
        <v>0</v>
      </c>
      <c r="F138" s="2"/>
      <c r="G138" s="2">
        <f>SUM(G120:G137)</f>
        <v>41025</v>
      </c>
    </row>
    <row r="139" spans="1:6" ht="12.75" hidden="1">
      <c r="A139" s="11"/>
      <c r="B139" s="7"/>
      <c r="C139" s="7"/>
      <c r="D139" s="7"/>
      <c r="E139" s="7"/>
      <c r="F139" s="7"/>
    </row>
    <row r="140" spans="1:4" ht="54.75" customHeight="1" hidden="1">
      <c r="A140" s="24" t="s">
        <v>27</v>
      </c>
      <c r="B140" s="24"/>
      <c r="C140" s="24"/>
      <c r="D140" s="24"/>
    </row>
    <row r="141" spans="1:6" ht="12.75" hidden="1">
      <c r="A141" s="11"/>
      <c r="B141" s="7"/>
      <c r="C141" s="7"/>
      <c r="D141" s="7"/>
      <c r="E141" s="7"/>
      <c r="F141" s="7"/>
    </row>
    <row r="142" spans="1:7" ht="32.25" customHeight="1" hidden="1">
      <c r="A142" s="9" t="s">
        <v>2</v>
      </c>
      <c r="B142" s="9" t="s">
        <v>3</v>
      </c>
      <c r="C142" s="9" t="s">
        <v>36</v>
      </c>
      <c r="D142" s="9" t="s">
        <v>3</v>
      </c>
      <c r="E142" s="9" t="s">
        <v>36</v>
      </c>
      <c r="F142" s="9"/>
      <c r="G142" s="9" t="s">
        <v>3</v>
      </c>
    </row>
    <row r="143" spans="1:7" ht="15.75" hidden="1">
      <c r="A143" s="2" t="s">
        <v>21</v>
      </c>
      <c r="B143" s="2">
        <v>69</v>
      </c>
      <c r="C143" s="2"/>
      <c r="D143" s="2">
        <f>B143+C143</f>
        <v>69</v>
      </c>
      <c r="E143" s="2"/>
      <c r="F143" s="2"/>
      <c r="G143" s="2">
        <f>D143+E143</f>
        <v>69</v>
      </c>
    </row>
    <row r="144" spans="1:7" ht="15.75" hidden="1">
      <c r="A144" s="2" t="s">
        <v>19</v>
      </c>
      <c r="B144" s="2">
        <v>12</v>
      </c>
      <c r="C144" s="2"/>
      <c r="D144" s="2">
        <f>B144+C144</f>
        <v>12</v>
      </c>
      <c r="E144" s="2"/>
      <c r="F144" s="2"/>
      <c r="G144" s="2">
        <f>D144+E144</f>
        <v>12</v>
      </c>
    </row>
    <row r="145" spans="1:7" ht="15.75" hidden="1">
      <c r="A145" s="2" t="s">
        <v>1</v>
      </c>
      <c r="B145" s="2">
        <v>81</v>
      </c>
      <c r="C145" s="2">
        <f>SUM(C143:C144)</f>
        <v>0</v>
      </c>
      <c r="D145" s="2">
        <f>SUM(D143:D144)</f>
        <v>81</v>
      </c>
      <c r="E145" s="2">
        <f>SUM(E143:E144)</f>
        <v>0</v>
      </c>
      <c r="F145" s="2"/>
      <c r="G145" s="2">
        <f>SUM(G143:G144)</f>
        <v>81</v>
      </c>
    </row>
    <row r="146" spans="1:6" ht="12.75" hidden="1">
      <c r="A146" s="11"/>
      <c r="B146" s="7"/>
      <c r="C146" s="7"/>
      <c r="D146" s="7"/>
      <c r="E146" s="7"/>
      <c r="F146" s="7"/>
    </row>
    <row r="147" spans="1:7" ht="64.5" customHeight="1">
      <c r="A147" s="24" t="s">
        <v>30</v>
      </c>
      <c r="B147" s="24"/>
      <c r="C147" s="24"/>
      <c r="D147" s="24"/>
      <c r="E147" s="24"/>
      <c r="F147" s="24"/>
      <c r="G147" s="24"/>
    </row>
    <row r="148" spans="1:6" ht="12.75">
      <c r="A148" s="11"/>
      <c r="B148" s="7"/>
      <c r="C148" s="7"/>
      <c r="D148" s="7"/>
      <c r="E148" s="7"/>
      <c r="F148" s="7"/>
    </row>
    <row r="149" spans="1:7" ht="31.5" customHeight="1">
      <c r="A149" s="9" t="s">
        <v>2</v>
      </c>
      <c r="B149" s="9" t="s">
        <v>3</v>
      </c>
      <c r="C149" s="9" t="s">
        <v>36</v>
      </c>
      <c r="D149" s="9" t="s">
        <v>3</v>
      </c>
      <c r="E149" s="9" t="s">
        <v>36</v>
      </c>
      <c r="F149" s="9"/>
      <c r="G149" s="9" t="s">
        <v>3</v>
      </c>
    </row>
    <row r="150" spans="1:7" ht="15.75">
      <c r="A150" s="2" t="s">
        <v>21</v>
      </c>
      <c r="B150" s="2">
        <v>22589</v>
      </c>
      <c r="C150" s="2">
        <v>-1340</v>
      </c>
      <c r="D150" s="2">
        <f aca="true" t="shared" si="10" ref="D150:D169">B150+C150</f>
        <v>21249</v>
      </c>
      <c r="E150" s="2"/>
      <c r="F150" s="2"/>
      <c r="G150" s="2">
        <f aca="true" t="shared" si="11" ref="G150:G169">D150+E150</f>
        <v>21249</v>
      </c>
    </row>
    <row r="151" spans="1:7" ht="15.75">
      <c r="A151" s="2" t="s">
        <v>23</v>
      </c>
      <c r="B151" s="2">
        <v>9902</v>
      </c>
      <c r="C151" s="2">
        <v>1950</v>
      </c>
      <c r="D151" s="2">
        <f t="shared" si="10"/>
        <v>11852</v>
      </c>
      <c r="E151" s="2">
        <v>-269</v>
      </c>
      <c r="F151" s="2"/>
      <c r="G151" s="2">
        <f t="shared" si="11"/>
        <v>11583</v>
      </c>
    </row>
    <row r="152" spans="1:7" ht="15.75">
      <c r="A152" s="2" t="s">
        <v>4</v>
      </c>
      <c r="B152" s="2">
        <v>2379</v>
      </c>
      <c r="C152" s="2">
        <v>163</v>
      </c>
      <c r="D152" s="2">
        <f t="shared" si="10"/>
        <v>2542</v>
      </c>
      <c r="E152" s="2"/>
      <c r="F152" s="2"/>
      <c r="G152" s="2">
        <f t="shared" si="11"/>
        <v>2542</v>
      </c>
    </row>
    <row r="153" spans="1:7" ht="15.75">
      <c r="A153" s="2" t="s">
        <v>5</v>
      </c>
      <c r="B153" s="2">
        <v>3506</v>
      </c>
      <c r="C153" s="2">
        <v>5</v>
      </c>
      <c r="D153" s="2">
        <f t="shared" si="10"/>
        <v>3511</v>
      </c>
      <c r="E153" s="2"/>
      <c r="F153" s="2"/>
      <c r="G153" s="2">
        <f t="shared" si="11"/>
        <v>3511</v>
      </c>
    </row>
    <row r="154" spans="1:7" ht="15.75">
      <c r="A154" s="2" t="s">
        <v>22</v>
      </c>
      <c r="B154" s="2">
        <v>1547</v>
      </c>
      <c r="C154" s="2">
        <v>67</v>
      </c>
      <c r="D154" s="2">
        <f t="shared" si="10"/>
        <v>1614</v>
      </c>
      <c r="E154" s="2">
        <v>1</v>
      </c>
      <c r="F154" s="2"/>
      <c r="G154" s="2">
        <f t="shared" si="11"/>
        <v>1615</v>
      </c>
    </row>
    <row r="155" spans="1:7" ht="15.75">
      <c r="A155" s="2" t="s">
        <v>6</v>
      </c>
      <c r="B155" s="2">
        <v>2745</v>
      </c>
      <c r="C155" s="2">
        <v>-250</v>
      </c>
      <c r="D155" s="2">
        <f t="shared" si="10"/>
        <v>2495</v>
      </c>
      <c r="E155" s="2"/>
      <c r="F155" s="2"/>
      <c r="G155" s="2">
        <f t="shared" si="11"/>
        <v>2495</v>
      </c>
    </row>
    <row r="156" spans="1:7" ht="15.75">
      <c r="A156" s="2" t="s">
        <v>7</v>
      </c>
      <c r="B156" s="2">
        <v>2907</v>
      </c>
      <c r="C156" s="2">
        <v>-650</v>
      </c>
      <c r="D156" s="2">
        <f t="shared" si="10"/>
        <v>2257</v>
      </c>
      <c r="E156" s="2">
        <v>91</v>
      </c>
      <c r="F156" s="2"/>
      <c r="G156" s="2">
        <f t="shared" si="11"/>
        <v>2348</v>
      </c>
    </row>
    <row r="157" spans="1:7" ht="15.75">
      <c r="A157" s="2" t="s">
        <v>8</v>
      </c>
      <c r="B157" s="2">
        <v>1022</v>
      </c>
      <c r="C157" s="2">
        <v>-90</v>
      </c>
      <c r="D157" s="2">
        <f t="shared" si="10"/>
        <v>932</v>
      </c>
      <c r="E157" s="2"/>
      <c r="F157" s="2"/>
      <c r="G157" s="2">
        <f t="shared" si="11"/>
        <v>932</v>
      </c>
    </row>
    <row r="158" spans="1:7" ht="15.75">
      <c r="A158" s="2" t="s">
        <v>9</v>
      </c>
      <c r="B158" s="2">
        <v>1011</v>
      </c>
      <c r="C158" s="2">
        <v>78</v>
      </c>
      <c r="D158" s="2">
        <f t="shared" si="10"/>
        <v>1089</v>
      </c>
      <c r="E158" s="2"/>
      <c r="F158" s="2"/>
      <c r="G158" s="2">
        <f t="shared" si="11"/>
        <v>1089</v>
      </c>
    </row>
    <row r="159" spans="1:7" ht="15.75">
      <c r="A159" s="2" t="s">
        <v>10</v>
      </c>
      <c r="B159" s="2">
        <v>1177</v>
      </c>
      <c r="C159" s="2">
        <v>122</v>
      </c>
      <c r="D159" s="2">
        <f t="shared" si="10"/>
        <v>1299</v>
      </c>
      <c r="E159" s="2"/>
      <c r="F159" s="2"/>
      <c r="G159" s="2">
        <f t="shared" si="11"/>
        <v>1299</v>
      </c>
    </row>
    <row r="160" spans="1:7" ht="15.75">
      <c r="A160" s="2" t="s">
        <v>11</v>
      </c>
      <c r="B160" s="2">
        <v>1699</v>
      </c>
      <c r="C160" s="2">
        <v>122</v>
      </c>
      <c r="D160" s="2">
        <f t="shared" si="10"/>
        <v>1821</v>
      </c>
      <c r="E160" s="2"/>
      <c r="F160" s="2"/>
      <c r="G160" s="2">
        <f t="shared" si="11"/>
        <v>1821</v>
      </c>
    </row>
    <row r="161" spans="1:7" ht="15.75">
      <c r="A161" s="2" t="s">
        <v>12</v>
      </c>
      <c r="B161" s="2">
        <v>1656</v>
      </c>
      <c r="C161" s="2">
        <v>-145</v>
      </c>
      <c r="D161" s="2">
        <f t="shared" si="10"/>
        <v>1511</v>
      </c>
      <c r="E161" s="2">
        <v>152</v>
      </c>
      <c r="F161" s="2"/>
      <c r="G161" s="2">
        <f t="shared" si="11"/>
        <v>1663</v>
      </c>
    </row>
    <row r="162" spans="1:7" ht="15.75">
      <c r="A162" s="2" t="s">
        <v>13</v>
      </c>
      <c r="B162" s="2">
        <v>1159</v>
      </c>
      <c r="C162" s="2">
        <v>-45</v>
      </c>
      <c r="D162" s="2">
        <f t="shared" si="10"/>
        <v>1114</v>
      </c>
      <c r="E162" s="2"/>
      <c r="F162" s="2"/>
      <c r="G162" s="2">
        <f t="shared" si="11"/>
        <v>1114</v>
      </c>
    </row>
    <row r="163" spans="1:7" ht="15.75">
      <c r="A163" s="2" t="s">
        <v>20</v>
      </c>
      <c r="B163" s="2">
        <v>811</v>
      </c>
      <c r="C163" s="2">
        <v>97</v>
      </c>
      <c r="D163" s="2">
        <f t="shared" si="10"/>
        <v>908</v>
      </c>
      <c r="E163" s="2"/>
      <c r="F163" s="2"/>
      <c r="G163" s="2">
        <f t="shared" si="11"/>
        <v>908</v>
      </c>
    </row>
    <row r="164" spans="1:7" ht="15.75">
      <c r="A164" s="2" t="s">
        <v>14</v>
      </c>
      <c r="B164" s="2">
        <v>1465</v>
      </c>
      <c r="C164" s="2">
        <v>-70</v>
      </c>
      <c r="D164" s="2">
        <f t="shared" si="10"/>
        <v>1395</v>
      </c>
      <c r="E164" s="2"/>
      <c r="F164" s="2"/>
      <c r="G164" s="2">
        <f t="shared" si="11"/>
        <v>1395</v>
      </c>
    </row>
    <row r="165" spans="1:7" ht="15.75">
      <c r="A165" s="2" t="s">
        <v>15</v>
      </c>
      <c r="B165" s="2">
        <v>1148</v>
      </c>
      <c r="C165" s="2">
        <v>90</v>
      </c>
      <c r="D165" s="2">
        <f t="shared" si="10"/>
        <v>1238</v>
      </c>
      <c r="E165" s="2"/>
      <c r="F165" s="2"/>
      <c r="G165" s="2">
        <f t="shared" si="11"/>
        <v>1238</v>
      </c>
    </row>
    <row r="166" spans="1:7" ht="15.75">
      <c r="A166" s="2" t="s">
        <v>16</v>
      </c>
      <c r="B166" s="2">
        <v>1152</v>
      </c>
      <c r="C166" s="2">
        <v>34</v>
      </c>
      <c r="D166" s="2">
        <f t="shared" si="10"/>
        <v>1186</v>
      </c>
      <c r="E166" s="2"/>
      <c r="F166" s="2"/>
      <c r="G166" s="2">
        <f t="shared" si="11"/>
        <v>1186</v>
      </c>
    </row>
    <row r="167" spans="1:7" ht="15.75">
      <c r="A167" s="2" t="s">
        <v>17</v>
      </c>
      <c r="B167" s="2">
        <v>2051</v>
      </c>
      <c r="C167" s="2">
        <v>-145</v>
      </c>
      <c r="D167" s="2">
        <f t="shared" si="10"/>
        <v>1906</v>
      </c>
      <c r="E167" s="2">
        <v>25</v>
      </c>
      <c r="F167" s="2"/>
      <c r="G167" s="2">
        <f t="shared" si="11"/>
        <v>1931</v>
      </c>
    </row>
    <row r="168" spans="1:7" ht="15.75">
      <c r="A168" s="2" t="s">
        <v>18</v>
      </c>
      <c r="B168" s="2">
        <v>1944</v>
      </c>
      <c r="C168" s="2">
        <v>22</v>
      </c>
      <c r="D168" s="2">
        <f t="shared" si="10"/>
        <v>1966</v>
      </c>
      <c r="E168" s="2"/>
      <c r="F168" s="2"/>
      <c r="G168" s="2">
        <f t="shared" si="11"/>
        <v>1966</v>
      </c>
    </row>
    <row r="169" spans="1:7" ht="15.75">
      <c r="A169" s="2" t="s">
        <v>19</v>
      </c>
      <c r="B169" s="2">
        <v>3126</v>
      </c>
      <c r="C169" s="2">
        <v>-15</v>
      </c>
      <c r="D169" s="2">
        <f t="shared" si="10"/>
        <v>3111</v>
      </c>
      <c r="E169" s="2"/>
      <c r="F169" s="2"/>
      <c r="G169" s="2">
        <f t="shared" si="11"/>
        <v>3111</v>
      </c>
    </row>
    <row r="170" spans="1:7" ht="15.75">
      <c r="A170" s="2" t="s">
        <v>1</v>
      </c>
      <c r="B170" s="2">
        <v>64996</v>
      </c>
      <c r="C170" s="2">
        <f>SUM(C150:C169)</f>
        <v>0</v>
      </c>
      <c r="D170" s="2">
        <f>SUM(D150:D169)</f>
        <v>64996</v>
      </c>
      <c r="E170" s="2">
        <f>SUM(E150:E169)</f>
        <v>0</v>
      </c>
      <c r="F170" s="2"/>
      <c r="G170" s="2">
        <f>SUM(G150:G169)</f>
        <v>64996</v>
      </c>
    </row>
    <row r="171" spans="1:6" ht="12.75">
      <c r="A171" s="11"/>
      <c r="B171" s="7"/>
      <c r="C171" s="7"/>
      <c r="D171" s="7"/>
      <c r="E171" s="7"/>
      <c r="F171" s="7"/>
    </row>
    <row r="172" spans="1:7" ht="50.25" customHeight="1">
      <c r="A172" s="24" t="s">
        <v>42</v>
      </c>
      <c r="B172" s="24"/>
      <c r="C172" s="24"/>
      <c r="D172" s="24"/>
      <c r="E172" s="24"/>
      <c r="F172" s="24"/>
      <c r="G172" s="24"/>
    </row>
    <row r="173" spans="1:6" ht="15.75">
      <c r="A173" s="6"/>
      <c r="B173" s="6"/>
      <c r="C173" s="6"/>
      <c r="D173" s="6"/>
      <c r="E173" s="6"/>
      <c r="F173" s="6"/>
    </row>
    <row r="174" spans="1:7" ht="33" customHeight="1">
      <c r="A174" s="9" t="s">
        <v>2</v>
      </c>
      <c r="B174" s="9" t="s">
        <v>3</v>
      </c>
      <c r="C174" s="9" t="s">
        <v>36</v>
      </c>
      <c r="D174" s="9" t="s">
        <v>3</v>
      </c>
      <c r="E174" s="9" t="s">
        <v>36</v>
      </c>
      <c r="F174" s="9"/>
      <c r="G174" s="9" t="s">
        <v>3</v>
      </c>
    </row>
    <row r="175" spans="1:7" ht="15.75">
      <c r="A175" s="2" t="s">
        <v>21</v>
      </c>
      <c r="B175" s="2">
        <v>11361</v>
      </c>
      <c r="C175" s="2">
        <v>2000</v>
      </c>
      <c r="D175" s="2">
        <f aca="true" t="shared" si="12" ref="D175:D194">B175+C175</f>
        <v>13361</v>
      </c>
      <c r="E175" s="2">
        <v>200</v>
      </c>
      <c r="F175" s="2"/>
      <c r="G175" s="2">
        <f aca="true" t="shared" si="13" ref="G175:G194">D175+E175</f>
        <v>13561</v>
      </c>
    </row>
    <row r="176" spans="1:7" ht="15.75">
      <c r="A176" s="2" t="s">
        <v>23</v>
      </c>
      <c r="B176" s="2">
        <v>3783</v>
      </c>
      <c r="C176" s="2">
        <v>400</v>
      </c>
      <c r="D176" s="2">
        <f t="shared" si="12"/>
        <v>4183</v>
      </c>
      <c r="E176" s="2">
        <v>104</v>
      </c>
      <c r="F176" s="2"/>
      <c r="G176" s="2">
        <f t="shared" si="13"/>
        <v>4287</v>
      </c>
    </row>
    <row r="177" spans="1:7" ht="15.75">
      <c r="A177" s="2" t="s">
        <v>4</v>
      </c>
      <c r="B177" s="2">
        <v>1000</v>
      </c>
      <c r="C177" s="2">
        <v>50</v>
      </c>
      <c r="D177" s="2">
        <f t="shared" si="12"/>
        <v>1050</v>
      </c>
      <c r="E177" s="2">
        <v>110</v>
      </c>
      <c r="F177" s="2"/>
      <c r="G177" s="2">
        <f t="shared" si="13"/>
        <v>1160</v>
      </c>
    </row>
    <row r="178" spans="1:7" ht="15.75">
      <c r="A178" s="2" t="s">
        <v>5</v>
      </c>
      <c r="B178" s="2">
        <v>2150</v>
      </c>
      <c r="C178" s="2">
        <v>100</v>
      </c>
      <c r="D178" s="2">
        <f t="shared" si="12"/>
        <v>2250</v>
      </c>
      <c r="E178" s="2"/>
      <c r="F178" s="2"/>
      <c r="G178" s="2">
        <f t="shared" si="13"/>
        <v>2250</v>
      </c>
    </row>
    <row r="179" spans="1:7" ht="15.75">
      <c r="A179" s="2" t="s">
        <v>22</v>
      </c>
      <c r="B179" s="2">
        <v>1450</v>
      </c>
      <c r="C179" s="2">
        <v>100</v>
      </c>
      <c r="D179" s="2">
        <f t="shared" si="12"/>
        <v>1550</v>
      </c>
      <c r="E179" s="2">
        <v>100</v>
      </c>
      <c r="F179" s="2"/>
      <c r="G179" s="2">
        <f t="shared" si="13"/>
        <v>1650</v>
      </c>
    </row>
    <row r="180" spans="1:7" ht="15.75">
      <c r="A180" s="2" t="s">
        <v>6</v>
      </c>
      <c r="B180" s="2">
        <v>1480</v>
      </c>
      <c r="C180" s="2">
        <v>50</v>
      </c>
      <c r="D180" s="2">
        <f t="shared" si="12"/>
        <v>1530</v>
      </c>
      <c r="E180" s="2"/>
      <c r="F180" s="2"/>
      <c r="G180" s="2">
        <f t="shared" si="13"/>
        <v>1530</v>
      </c>
    </row>
    <row r="181" spans="1:7" ht="15.75">
      <c r="A181" s="2" t="s">
        <v>7</v>
      </c>
      <c r="B181" s="2">
        <v>1830</v>
      </c>
      <c r="C181" s="2">
        <v>50</v>
      </c>
      <c r="D181" s="2">
        <f t="shared" si="12"/>
        <v>1880</v>
      </c>
      <c r="E181" s="2">
        <v>160</v>
      </c>
      <c r="F181" s="2"/>
      <c r="G181" s="2">
        <f t="shared" si="13"/>
        <v>2040</v>
      </c>
    </row>
    <row r="182" spans="1:7" ht="15.75">
      <c r="A182" s="2" t="s">
        <v>8</v>
      </c>
      <c r="B182" s="2">
        <v>638</v>
      </c>
      <c r="C182" s="2">
        <v>50</v>
      </c>
      <c r="D182" s="2">
        <f t="shared" si="12"/>
        <v>688</v>
      </c>
      <c r="E182" s="2"/>
      <c r="F182" s="2"/>
      <c r="G182" s="2">
        <f t="shared" si="13"/>
        <v>688</v>
      </c>
    </row>
    <row r="183" spans="1:7" ht="15.75">
      <c r="A183" s="2" t="s">
        <v>9</v>
      </c>
      <c r="B183" s="2">
        <v>720</v>
      </c>
      <c r="C183" s="2">
        <v>50</v>
      </c>
      <c r="D183" s="2">
        <f t="shared" si="12"/>
        <v>770</v>
      </c>
      <c r="E183" s="2">
        <v>50</v>
      </c>
      <c r="F183" s="2"/>
      <c r="G183" s="2">
        <f t="shared" si="13"/>
        <v>820</v>
      </c>
    </row>
    <row r="184" spans="1:7" ht="15.75">
      <c r="A184" s="2" t="s">
        <v>10</v>
      </c>
      <c r="B184" s="2">
        <v>640</v>
      </c>
      <c r="C184" s="2">
        <v>50</v>
      </c>
      <c r="D184" s="2">
        <f t="shared" si="12"/>
        <v>690</v>
      </c>
      <c r="E184" s="2"/>
      <c r="F184" s="2"/>
      <c r="G184" s="2">
        <f t="shared" si="13"/>
        <v>690</v>
      </c>
    </row>
    <row r="185" spans="1:7" ht="15.75">
      <c r="A185" s="2" t="s">
        <v>11</v>
      </c>
      <c r="B185" s="2">
        <v>850</v>
      </c>
      <c r="C185" s="2">
        <v>75</v>
      </c>
      <c r="D185" s="2">
        <f t="shared" si="12"/>
        <v>925</v>
      </c>
      <c r="E185" s="2"/>
      <c r="F185" s="2"/>
      <c r="G185" s="2">
        <f t="shared" si="13"/>
        <v>925</v>
      </c>
    </row>
    <row r="186" spans="1:7" ht="15.75">
      <c r="A186" s="2" t="s">
        <v>12</v>
      </c>
      <c r="B186" s="2">
        <v>840</v>
      </c>
      <c r="C186" s="2">
        <v>50</v>
      </c>
      <c r="D186" s="2">
        <f t="shared" si="12"/>
        <v>890</v>
      </c>
      <c r="E186" s="2"/>
      <c r="F186" s="2"/>
      <c r="G186" s="2">
        <f t="shared" si="13"/>
        <v>890</v>
      </c>
    </row>
    <row r="187" spans="1:7" ht="15.75">
      <c r="A187" s="2" t="s">
        <v>13</v>
      </c>
      <c r="B187" s="2">
        <v>640</v>
      </c>
      <c r="C187" s="2">
        <v>50</v>
      </c>
      <c r="D187" s="2">
        <f t="shared" si="12"/>
        <v>690</v>
      </c>
      <c r="E187" s="2">
        <v>60</v>
      </c>
      <c r="F187" s="2"/>
      <c r="G187" s="2">
        <f t="shared" si="13"/>
        <v>750</v>
      </c>
    </row>
    <row r="188" spans="1:7" ht="15.75">
      <c r="A188" s="2" t="s">
        <v>20</v>
      </c>
      <c r="B188" s="2">
        <v>640</v>
      </c>
      <c r="C188" s="2">
        <v>50</v>
      </c>
      <c r="D188" s="2">
        <f t="shared" si="12"/>
        <v>690</v>
      </c>
      <c r="E188" s="2">
        <v>100</v>
      </c>
      <c r="F188" s="2"/>
      <c r="G188" s="2">
        <f t="shared" si="13"/>
        <v>790</v>
      </c>
    </row>
    <row r="189" spans="1:7" ht="15.75">
      <c r="A189" s="2" t="s">
        <v>14</v>
      </c>
      <c r="B189" s="2">
        <v>800</v>
      </c>
      <c r="C189" s="2">
        <v>50</v>
      </c>
      <c r="D189" s="2">
        <f t="shared" si="12"/>
        <v>850</v>
      </c>
      <c r="E189" s="2"/>
      <c r="F189" s="2"/>
      <c r="G189" s="2">
        <f t="shared" si="13"/>
        <v>850</v>
      </c>
    </row>
    <row r="190" spans="1:7" ht="15.75">
      <c r="A190" s="2" t="s">
        <v>15</v>
      </c>
      <c r="B190" s="2">
        <v>860</v>
      </c>
      <c r="C190" s="2">
        <v>75</v>
      </c>
      <c r="D190" s="2">
        <f t="shared" si="12"/>
        <v>935</v>
      </c>
      <c r="E190" s="2">
        <v>30</v>
      </c>
      <c r="F190" s="2"/>
      <c r="G190" s="2">
        <f t="shared" si="13"/>
        <v>965</v>
      </c>
    </row>
    <row r="191" spans="1:7" ht="15.75">
      <c r="A191" s="2" t="s">
        <v>16</v>
      </c>
      <c r="B191" s="2">
        <v>740</v>
      </c>
      <c r="C191" s="2">
        <v>50</v>
      </c>
      <c r="D191" s="2">
        <f t="shared" si="12"/>
        <v>790</v>
      </c>
      <c r="E191" s="2"/>
      <c r="F191" s="2"/>
      <c r="G191" s="2">
        <f t="shared" si="13"/>
        <v>790</v>
      </c>
    </row>
    <row r="192" spans="1:7" ht="15.75">
      <c r="A192" s="2" t="s">
        <v>17</v>
      </c>
      <c r="B192" s="2">
        <v>823</v>
      </c>
      <c r="C192" s="2">
        <v>50</v>
      </c>
      <c r="D192" s="2">
        <f t="shared" si="12"/>
        <v>873</v>
      </c>
      <c r="E192" s="2"/>
      <c r="F192" s="2"/>
      <c r="G192" s="2">
        <f t="shared" si="13"/>
        <v>873</v>
      </c>
    </row>
    <row r="193" spans="1:7" ht="15.75">
      <c r="A193" s="2" t="s">
        <v>18</v>
      </c>
      <c r="B193" s="2">
        <v>800</v>
      </c>
      <c r="C193" s="2">
        <v>50</v>
      </c>
      <c r="D193" s="2">
        <f t="shared" si="12"/>
        <v>850</v>
      </c>
      <c r="E193" s="2"/>
      <c r="F193" s="2"/>
      <c r="G193" s="2">
        <f t="shared" si="13"/>
        <v>850</v>
      </c>
    </row>
    <row r="194" spans="1:7" ht="15.75">
      <c r="A194" s="2" t="s">
        <v>19</v>
      </c>
      <c r="B194" s="2">
        <v>1300</v>
      </c>
      <c r="C194" s="2">
        <v>100</v>
      </c>
      <c r="D194" s="2">
        <f t="shared" si="12"/>
        <v>1400</v>
      </c>
      <c r="E194" s="2">
        <v>100</v>
      </c>
      <c r="F194" s="2"/>
      <c r="G194" s="2">
        <f t="shared" si="13"/>
        <v>1500</v>
      </c>
    </row>
    <row r="195" spans="1:7" ht="15.75">
      <c r="A195" s="2" t="s">
        <v>1</v>
      </c>
      <c r="B195" s="2">
        <v>33345</v>
      </c>
      <c r="C195" s="2">
        <f>SUM(C175:C194)</f>
        <v>3500</v>
      </c>
      <c r="D195" s="2">
        <f>SUM(D175:D194)</f>
        <v>36845</v>
      </c>
      <c r="E195" s="2">
        <f>SUM(E175:E194)</f>
        <v>1014</v>
      </c>
      <c r="F195" s="2"/>
      <c r="G195" s="2">
        <f>SUM(G175:G194)</f>
        <v>37859</v>
      </c>
    </row>
    <row r="196" spans="1:6" ht="12.75">
      <c r="A196" s="11"/>
      <c r="B196" s="7"/>
      <c r="C196" s="7"/>
      <c r="D196" s="7"/>
      <c r="E196" s="7"/>
      <c r="F196" s="7"/>
    </row>
    <row r="197" spans="1:6" ht="12.75">
      <c r="A197" s="11"/>
      <c r="B197" s="7"/>
      <c r="C197" s="7"/>
      <c r="D197" s="7"/>
      <c r="E197" s="7"/>
      <c r="F197" s="7"/>
    </row>
    <row r="198" spans="1:4" ht="75.75" customHeight="1" hidden="1">
      <c r="A198" s="24" t="s">
        <v>31</v>
      </c>
      <c r="B198" s="24"/>
      <c r="C198" s="24"/>
      <c r="D198" s="24"/>
    </row>
    <row r="199" ht="12.75" hidden="1"/>
    <row r="200" spans="1:7" ht="33.75" customHeight="1" hidden="1">
      <c r="A200" s="9" t="s">
        <v>2</v>
      </c>
      <c r="B200" s="9" t="s">
        <v>3</v>
      </c>
      <c r="C200" s="9" t="s">
        <v>36</v>
      </c>
      <c r="D200" s="9" t="s">
        <v>3</v>
      </c>
      <c r="E200" s="9" t="s">
        <v>36</v>
      </c>
      <c r="F200" s="9"/>
      <c r="G200" s="9" t="s">
        <v>3</v>
      </c>
    </row>
    <row r="201" spans="1:7" ht="15.75" hidden="1">
      <c r="A201" s="2" t="s">
        <v>21</v>
      </c>
      <c r="B201" s="2">
        <v>333</v>
      </c>
      <c r="C201" s="2"/>
      <c r="D201" s="2">
        <f aca="true" t="shared" si="14" ref="D201:D220">B201+C201</f>
        <v>333</v>
      </c>
      <c r="E201" s="2"/>
      <c r="F201" s="2"/>
      <c r="G201" s="2">
        <f aca="true" t="shared" si="15" ref="G201:G220">D201+E201</f>
        <v>333</v>
      </c>
    </row>
    <row r="202" spans="1:7" ht="15.75" hidden="1">
      <c r="A202" s="2" t="s">
        <v>23</v>
      </c>
      <c r="B202" s="2">
        <v>77</v>
      </c>
      <c r="C202" s="2"/>
      <c r="D202" s="2">
        <f t="shared" si="14"/>
        <v>77</v>
      </c>
      <c r="E202" s="2"/>
      <c r="F202" s="2"/>
      <c r="G202" s="2">
        <f t="shared" si="15"/>
        <v>77</v>
      </c>
    </row>
    <row r="203" spans="1:7" ht="15.75" hidden="1">
      <c r="A203" s="2" t="s">
        <v>4</v>
      </c>
      <c r="B203" s="2">
        <v>9</v>
      </c>
      <c r="C203" s="2"/>
      <c r="D203" s="2">
        <f t="shared" si="14"/>
        <v>9</v>
      </c>
      <c r="E203" s="2"/>
      <c r="F203" s="2"/>
      <c r="G203" s="2">
        <f t="shared" si="15"/>
        <v>9</v>
      </c>
    </row>
    <row r="204" spans="1:7" ht="15.75" hidden="1">
      <c r="A204" s="2" t="s">
        <v>5</v>
      </c>
      <c r="B204" s="2">
        <v>20</v>
      </c>
      <c r="C204" s="2"/>
      <c r="D204" s="2">
        <f t="shared" si="14"/>
        <v>20</v>
      </c>
      <c r="E204" s="2"/>
      <c r="F204" s="2"/>
      <c r="G204" s="2">
        <f t="shared" si="15"/>
        <v>20</v>
      </c>
    </row>
    <row r="205" spans="1:7" ht="15.75" hidden="1">
      <c r="A205" s="2" t="s">
        <v>22</v>
      </c>
      <c r="B205" s="2">
        <v>11</v>
      </c>
      <c r="C205" s="2"/>
      <c r="D205" s="2">
        <f t="shared" si="14"/>
        <v>11</v>
      </c>
      <c r="E205" s="2"/>
      <c r="F205" s="2"/>
      <c r="G205" s="2">
        <f t="shared" si="15"/>
        <v>11</v>
      </c>
    </row>
    <row r="206" spans="1:7" ht="15.75" hidden="1">
      <c r="A206" s="2" t="s">
        <v>6</v>
      </c>
      <c r="B206" s="2">
        <v>14</v>
      </c>
      <c r="C206" s="2"/>
      <c r="D206" s="2">
        <f t="shared" si="14"/>
        <v>14</v>
      </c>
      <c r="E206" s="2"/>
      <c r="F206" s="2"/>
      <c r="G206" s="2">
        <f t="shared" si="15"/>
        <v>14</v>
      </c>
    </row>
    <row r="207" spans="1:7" ht="15.75" hidden="1">
      <c r="A207" s="2" t="s">
        <v>7</v>
      </c>
      <c r="B207" s="2">
        <v>16</v>
      </c>
      <c r="C207" s="2"/>
      <c r="D207" s="2">
        <f t="shared" si="14"/>
        <v>16</v>
      </c>
      <c r="E207" s="2"/>
      <c r="F207" s="2"/>
      <c r="G207" s="2">
        <f t="shared" si="15"/>
        <v>16</v>
      </c>
    </row>
    <row r="208" spans="1:7" ht="15.75" hidden="1">
      <c r="A208" s="2" t="s">
        <v>8</v>
      </c>
      <c r="B208" s="2">
        <v>3</v>
      </c>
      <c r="C208" s="2"/>
      <c r="D208" s="2">
        <f t="shared" si="14"/>
        <v>3</v>
      </c>
      <c r="E208" s="2"/>
      <c r="F208" s="2"/>
      <c r="G208" s="2">
        <f t="shared" si="15"/>
        <v>3</v>
      </c>
    </row>
    <row r="209" spans="1:7" ht="15.75" hidden="1">
      <c r="A209" s="2" t="s">
        <v>9</v>
      </c>
      <c r="B209" s="2">
        <v>4</v>
      </c>
      <c r="C209" s="2"/>
      <c r="D209" s="2">
        <f t="shared" si="14"/>
        <v>4</v>
      </c>
      <c r="E209" s="2"/>
      <c r="F209" s="2"/>
      <c r="G209" s="2">
        <f t="shared" si="15"/>
        <v>4</v>
      </c>
    </row>
    <row r="210" spans="1:7" ht="15.75" hidden="1">
      <c r="A210" s="2" t="s">
        <v>10</v>
      </c>
      <c r="B210" s="2">
        <v>3</v>
      </c>
      <c r="C210" s="2"/>
      <c r="D210" s="2">
        <f t="shared" si="14"/>
        <v>3</v>
      </c>
      <c r="E210" s="2"/>
      <c r="F210" s="2"/>
      <c r="G210" s="2">
        <f t="shared" si="15"/>
        <v>3</v>
      </c>
    </row>
    <row r="211" spans="1:7" ht="15.75" hidden="1">
      <c r="A211" s="2" t="s">
        <v>11</v>
      </c>
      <c r="B211" s="2">
        <v>8</v>
      </c>
      <c r="C211" s="2"/>
      <c r="D211" s="2">
        <f t="shared" si="14"/>
        <v>8</v>
      </c>
      <c r="E211" s="2"/>
      <c r="F211" s="2"/>
      <c r="G211" s="2">
        <f t="shared" si="15"/>
        <v>8</v>
      </c>
    </row>
    <row r="212" spans="1:7" ht="15.75" hidden="1">
      <c r="A212" s="2" t="s">
        <v>12</v>
      </c>
      <c r="B212" s="2">
        <v>8</v>
      </c>
      <c r="C212" s="2"/>
      <c r="D212" s="2">
        <f t="shared" si="14"/>
        <v>8</v>
      </c>
      <c r="E212" s="2"/>
      <c r="F212" s="2"/>
      <c r="G212" s="2">
        <f t="shared" si="15"/>
        <v>8</v>
      </c>
    </row>
    <row r="213" spans="1:7" ht="15.75" hidden="1">
      <c r="A213" s="2" t="s">
        <v>13</v>
      </c>
      <c r="B213" s="2">
        <v>4</v>
      </c>
      <c r="C213" s="2"/>
      <c r="D213" s="2">
        <f t="shared" si="14"/>
        <v>4</v>
      </c>
      <c r="E213" s="2"/>
      <c r="F213" s="2"/>
      <c r="G213" s="2">
        <f t="shared" si="15"/>
        <v>4</v>
      </c>
    </row>
    <row r="214" spans="1:7" ht="15.75" hidden="1">
      <c r="A214" s="2" t="s">
        <v>20</v>
      </c>
      <c r="B214" s="2">
        <v>4</v>
      </c>
      <c r="C214" s="2"/>
      <c r="D214" s="2">
        <f t="shared" si="14"/>
        <v>4</v>
      </c>
      <c r="E214" s="2"/>
      <c r="F214" s="2"/>
      <c r="G214" s="2">
        <f t="shared" si="15"/>
        <v>4</v>
      </c>
    </row>
    <row r="215" spans="1:7" ht="15.75" hidden="1">
      <c r="A215" s="2" t="s">
        <v>14</v>
      </c>
      <c r="B215" s="2">
        <v>6</v>
      </c>
      <c r="C215" s="2"/>
      <c r="D215" s="2">
        <f t="shared" si="14"/>
        <v>6</v>
      </c>
      <c r="E215" s="2"/>
      <c r="F215" s="2"/>
      <c r="G215" s="2">
        <f t="shared" si="15"/>
        <v>6</v>
      </c>
    </row>
    <row r="216" spans="1:7" ht="15.75" hidden="1">
      <c r="A216" s="2" t="s">
        <v>15</v>
      </c>
      <c r="B216" s="2">
        <v>7</v>
      </c>
      <c r="C216" s="2"/>
      <c r="D216" s="2">
        <f t="shared" si="14"/>
        <v>7</v>
      </c>
      <c r="E216" s="2"/>
      <c r="F216" s="2"/>
      <c r="G216" s="2">
        <f t="shared" si="15"/>
        <v>7</v>
      </c>
    </row>
    <row r="217" spans="1:7" ht="15.75" hidden="1">
      <c r="A217" s="2" t="s">
        <v>16</v>
      </c>
      <c r="B217" s="2">
        <v>4</v>
      </c>
      <c r="C217" s="2"/>
      <c r="D217" s="2">
        <f t="shared" si="14"/>
        <v>4</v>
      </c>
      <c r="E217" s="2"/>
      <c r="F217" s="2"/>
      <c r="G217" s="2">
        <f t="shared" si="15"/>
        <v>4</v>
      </c>
    </row>
    <row r="218" spans="1:7" ht="15.75" hidden="1">
      <c r="A218" s="2" t="s">
        <v>17</v>
      </c>
      <c r="B218" s="2">
        <v>7</v>
      </c>
      <c r="C218" s="2"/>
      <c r="D218" s="2">
        <f t="shared" si="14"/>
        <v>7</v>
      </c>
      <c r="E218" s="2"/>
      <c r="F218" s="2"/>
      <c r="G218" s="2">
        <f t="shared" si="15"/>
        <v>7</v>
      </c>
    </row>
    <row r="219" spans="1:7" ht="15.75" hidden="1">
      <c r="A219" s="2" t="s">
        <v>18</v>
      </c>
      <c r="B219" s="2">
        <v>5</v>
      </c>
      <c r="C219" s="2"/>
      <c r="D219" s="2">
        <f t="shared" si="14"/>
        <v>5</v>
      </c>
      <c r="E219" s="2"/>
      <c r="F219" s="2"/>
      <c r="G219" s="2">
        <f t="shared" si="15"/>
        <v>5</v>
      </c>
    </row>
    <row r="220" spans="1:7" ht="15.75" hidden="1">
      <c r="A220" s="2" t="s">
        <v>19</v>
      </c>
      <c r="B220" s="2">
        <v>18</v>
      </c>
      <c r="C220" s="2"/>
      <c r="D220" s="2">
        <f t="shared" si="14"/>
        <v>18</v>
      </c>
      <c r="E220" s="2"/>
      <c r="F220" s="2"/>
      <c r="G220" s="2">
        <f t="shared" si="15"/>
        <v>18</v>
      </c>
    </row>
    <row r="221" spans="1:7" ht="15.75" hidden="1">
      <c r="A221" s="2" t="s">
        <v>1</v>
      </c>
      <c r="B221" s="2">
        <v>561</v>
      </c>
      <c r="C221" s="2">
        <f>SUM(C201:C220)</f>
        <v>0</v>
      </c>
      <c r="D221" s="2">
        <f>SUM(D201:D220)</f>
        <v>561</v>
      </c>
      <c r="E221" s="2">
        <f>SUM(E201:E220)</f>
        <v>0</v>
      </c>
      <c r="F221" s="2"/>
      <c r="G221" s="2">
        <f>SUM(G201:G220)</f>
        <v>561</v>
      </c>
    </row>
    <row r="222" ht="12.75" hidden="1"/>
    <row r="223" ht="12.75" hidden="1"/>
    <row r="224" spans="1:7" ht="72.75" customHeight="1">
      <c r="A224" s="24" t="s">
        <v>33</v>
      </c>
      <c r="B224" s="24"/>
      <c r="C224" s="24"/>
      <c r="D224" s="24"/>
      <c r="E224" s="24"/>
      <c r="F224" s="24"/>
      <c r="G224" s="24"/>
    </row>
    <row r="226" spans="1:7" ht="33" customHeight="1">
      <c r="A226" s="9" t="s">
        <v>2</v>
      </c>
      <c r="B226" s="9" t="s">
        <v>3</v>
      </c>
      <c r="C226" s="9" t="s">
        <v>36</v>
      </c>
      <c r="D226" s="9" t="s">
        <v>3</v>
      </c>
      <c r="E226" s="9" t="s">
        <v>36</v>
      </c>
      <c r="F226" s="9"/>
      <c r="G226" s="9" t="s">
        <v>3</v>
      </c>
    </row>
    <row r="227" spans="1:7" ht="15.75">
      <c r="A227" s="2" t="s">
        <v>21</v>
      </c>
      <c r="B227" s="2">
        <v>813003</v>
      </c>
      <c r="C227" s="2"/>
      <c r="D227" s="2">
        <f aca="true" t="shared" si="16" ref="D227:D246">B227+C227</f>
        <v>813003</v>
      </c>
      <c r="E227" s="2">
        <v>-376523</v>
      </c>
      <c r="F227" s="2"/>
      <c r="G227" s="2">
        <f aca="true" t="shared" si="17" ref="G227:G246">D227+E227</f>
        <v>436480</v>
      </c>
    </row>
    <row r="228" spans="1:7" ht="15.75">
      <c r="A228" s="2" t="s">
        <v>23</v>
      </c>
      <c r="B228" s="2">
        <v>171413</v>
      </c>
      <c r="C228" s="2"/>
      <c r="D228" s="2">
        <f t="shared" si="16"/>
        <v>171413</v>
      </c>
      <c r="E228" s="2">
        <v>-95964</v>
      </c>
      <c r="F228" s="2"/>
      <c r="G228" s="2">
        <f t="shared" si="17"/>
        <v>75449</v>
      </c>
    </row>
    <row r="229" spans="1:7" ht="15.75">
      <c r="A229" s="2" t="s">
        <v>4</v>
      </c>
      <c r="B229" s="2">
        <v>13541</v>
      </c>
      <c r="C229" s="2"/>
      <c r="D229" s="2">
        <f t="shared" si="16"/>
        <v>13541</v>
      </c>
      <c r="E229" s="2">
        <v>-8008</v>
      </c>
      <c r="F229" s="2"/>
      <c r="G229" s="2">
        <f t="shared" si="17"/>
        <v>5533</v>
      </c>
    </row>
    <row r="230" spans="1:7" ht="15.75">
      <c r="A230" s="2" t="s">
        <v>5</v>
      </c>
      <c r="B230" s="2">
        <v>54199</v>
      </c>
      <c r="C230" s="2"/>
      <c r="D230" s="2">
        <f t="shared" si="16"/>
        <v>54199</v>
      </c>
      <c r="E230" s="2">
        <v>-23311</v>
      </c>
      <c r="F230" s="2"/>
      <c r="G230" s="2">
        <f t="shared" si="17"/>
        <v>30888</v>
      </c>
    </row>
    <row r="231" spans="1:7" ht="15.75">
      <c r="A231" s="2" t="s">
        <v>22</v>
      </c>
      <c r="B231" s="2">
        <v>42427</v>
      </c>
      <c r="C231" s="2"/>
      <c r="D231" s="2">
        <f t="shared" si="16"/>
        <v>42427</v>
      </c>
      <c r="E231" s="2">
        <v>-25506</v>
      </c>
      <c r="F231" s="2"/>
      <c r="G231" s="2">
        <f t="shared" si="17"/>
        <v>16921</v>
      </c>
    </row>
    <row r="232" spans="1:7" ht="15.75">
      <c r="A232" s="2" t="s">
        <v>6</v>
      </c>
      <c r="B232" s="2">
        <v>16285</v>
      </c>
      <c r="C232" s="2"/>
      <c r="D232" s="2">
        <f t="shared" si="16"/>
        <v>16285</v>
      </c>
      <c r="E232" s="2">
        <v>-1496</v>
      </c>
      <c r="F232" s="2"/>
      <c r="G232" s="2">
        <f t="shared" si="17"/>
        <v>14789</v>
      </c>
    </row>
    <row r="233" spans="1:7" ht="15.75">
      <c r="A233" s="2" t="s">
        <v>7</v>
      </c>
      <c r="B233" s="2">
        <v>29424</v>
      </c>
      <c r="C233" s="2"/>
      <c r="D233" s="2">
        <f t="shared" si="16"/>
        <v>29424</v>
      </c>
      <c r="E233" s="2">
        <v>-14413</v>
      </c>
      <c r="F233" s="2"/>
      <c r="G233" s="2">
        <f t="shared" si="17"/>
        <v>15011</v>
      </c>
    </row>
    <row r="234" spans="1:7" ht="15.75">
      <c r="A234" s="2" t="s">
        <v>8</v>
      </c>
      <c r="B234" s="2">
        <v>11439</v>
      </c>
      <c r="C234" s="2"/>
      <c r="D234" s="2">
        <f t="shared" si="16"/>
        <v>11439</v>
      </c>
      <c r="E234" s="2">
        <v>-5995</v>
      </c>
      <c r="F234" s="2"/>
      <c r="G234" s="2">
        <f t="shared" si="17"/>
        <v>5444</v>
      </c>
    </row>
    <row r="235" spans="1:7" ht="15.75">
      <c r="A235" s="2" t="s">
        <v>9</v>
      </c>
      <c r="B235" s="2">
        <v>18714</v>
      </c>
      <c r="C235" s="2"/>
      <c r="D235" s="2">
        <f t="shared" si="16"/>
        <v>18714</v>
      </c>
      <c r="E235" s="2">
        <v>-11584</v>
      </c>
      <c r="F235" s="2"/>
      <c r="G235" s="2">
        <f t="shared" si="17"/>
        <v>7130</v>
      </c>
    </row>
    <row r="236" spans="1:7" ht="15.75">
      <c r="A236" s="2" t="s">
        <v>10</v>
      </c>
      <c r="B236" s="2">
        <v>10428</v>
      </c>
      <c r="C236" s="2"/>
      <c r="D236" s="2">
        <f t="shared" si="16"/>
        <v>10428</v>
      </c>
      <c r="E236" s="2">
        <v>-5575</v>
      </c>
      <c r="F236" s="2"/>
      <c r="G236" s="2">
        <f t="shared" si="17"/>
        <v>4853</v>
      </c>
    </row>
    <row r="237" spans="1:7" ht="15.75">
      <c r="A237" s="2" t="s">
        <v>11</v>
      </c>
      <c r="B237" s="2">
        <v>17879</v>
      </c>
      <c r="C237" s="2"/>
      <c r="D237" s="2">
        <f t="shared" si="16"/>
        <v>17879</v>
      </c>
      <c r="E237" s="2">
        <v>-6655</v>
      </c>
      <c r="F237" s="2"/>
      <c r="G237" s="2">
        <f t="shared" si="17"/>
        <v>11224</v>
      </c>
    </row>
    <row r="238" spans="1:7" ht="15.75">
      <c r="A238" s="2" t="s">
        <v>12</v>
      </c>
      <c r="B238" s="2">
        <v>19642</v>
      </c>
      <c r="C238" s="2"/>
      <c r="D238" s="2">
        <f t="shared" si="16"/>
        <v>19642</v>
      </c>
      <c r="E238" s="2">
        <v>-8418</v>
      </c>
      <c r="F238" s="2"/>
      <c r="G238" s="2">
        <f t="shared" si="17"/>
        <v>11224</v>
      </c>
    </row>
    <row r="239" spans="1:7" ht="15.75">
      <c r="A239" s="2" t="s">
        <v>13</v>
      </c>
      <c r="B239" s="2">
        <v>11967</v>
      </c>
      <c r="C239" s="2"/>
      <c r="D239" s="2">
        <f t="shared" si="16"/>
        <v>11967</v>
      </c>
      <c r="E239" s="2">
        <v>-7504</v>
      </c>
      <c r="F239" s="2"/>
      <c r="G239" s="2">
        <f t="shared" si="17"/>
        <v>4463</v>
      </c>
    </row>
    <row r="240" spans="1:7" ht="15.75">
      <c r="A240" s="2" t="s">
        <v>20</v>
      </c>
      <c r="B240" s="2">
        <v>7082</v>
      </c>
      <c r="C240" s="2"/>
      <c r="D240" s="2">
        <f t="shared" si="16"/>
        <v>7082</v>
      </c>
      <c r="E240" s="2">
        <v>-4255</v>
      </c>
      <c r="F240" s="2"/>
      <c r="G240" s="2">
        <f t="shared" si="17"/>
        <v>2827</v>
      </c>
    </row>
    <row r="241" spans="1:7" ht="15.75">
      <c r="A241" s="2" t="s">
        <v>14</v>
      </c>
      <c r="B241" s="2">
        <v>14313</v>
      </c>
      <c r="C241" s="2"/>
      <c r="D241" s="2">
        <f t="shared" si="16"/>
        <v>14313</v>
      </c>
      <c r="E241" s="2">
        <v>-5183</v>
      </c>
      <c r="F241" s="2"/>
      <c r="G241" s="2">
        <f t="shared" si="17"/>
        <v>9130</v>
      </c>
    </row>
    <row r="242" spans="1:7" ht="15.75">
      <c r="A242" s="2" t="s">
        <v>15</v>
      </c>
      <c r="B242" s="2">
        <v>9836</v>
      </c>
      <c r="C242" s="2"/>
      <c r="D242" s="2">
        <f t="shared" si="16"/>
        <v>9836</v>
      </c>
      <c r="E242" s="2">
        <v>-1500</v>
      </c>
      <c r="F242" s="2"/>
      <c r="G242" s="2">
        <f t="shared" si="17"/>
        <v>8336</v>
      </c>
    </row>
    <row r="243" spans="1:7" ht="15.75">
      <c r="A243" s="2" t="s">
        <v>16</v>
      </c>
      <c r="B243" s="2">
        <v>9117</v>
      </c>
      <c r="C243" s="2"/>
      <c r="D243" s="2">
        <f t="shared" si="16"/>
        <v>9117</v>
      </c>
      <c r="E243" s="2">
        <v>-5155</v>
      </c>
      <c r="F243" s="2"/>
      <c r="G243" s="2">
        <f t="shared" si="17"/>
        <v>3962</v>
      </c>
    </row>
    <row r="244" spans="1:7" ht="15.75">
      <c r="A244" s="2" t="s">
        <v>17</v>
      </c>
      <c r="B244" s="2">
        <v>9709</v>
      </c>
      <c r="C244" s="2"/>
      <c r="D244" s="2">
        <f t="shared" si="16"/>
        <v>9709</v>
      </c>
      <c r="E244" s="2">
        <v>-2200</v>
      </c>
      <c r="F244" s="2"/>
      <c r="G244" s="2">
        <f t="shared" si="17"/>
        <v>7509</v>
      </c>
    </row>
    <row r="245" spans="1:7" ht="15.75">
      <c r="A245" s="2" t="s">
        <v>18</v>
      </c>
      <c r="B245" s="2">
        <v>10073</v>
      </c>
      <c r="C245" s="2">
        <v>6</v>
      </c>
      <c r="D245" s="2">
        <f t="shared" si="16"/>
        <v>10079</v>
      </c>
      <c r="E245" s="2">
        <v>-4665</v>
      </c>
      <c r="F245" s="2"/>
      <c r="G245" s="2">
        <f t="shared" si="17"/>
        <v>5414</v>
      </c>
    </row>
    <row r="246" spans="1:7" ht="15.75">
      <c r="A246" s="2" t="s">
        <v>19</v>
      </c>
      <c r="B246" s="2">
        <v>52698</v>
      </c>
      <c r="C246" s="2"/>
      <c r="D246" s="2">
        <f t="shared" si="16"/>
        <v>52698</v>
      </c>
      <c r="E246" s="2">
        <v>-23936</v>
      </c>
      <c r="F246" s="2"/>
      <c r="G246" s="2">
        <f t="shared" si="17"/>
        <v>28762</v>
      </c>
    </row>
    <row r="247" spans="1:7" ht="15.75">
      <c r="A247" s="2" t="s">
        <v>1</v>
      </c>
      <c r="B247" s="2">
        <v>1343189</v>
      </c>
      <c r="C247" s="2">
        <f>SUM(C227:C246)</f>
        <v>6</v>
      </c>
      <c r="D247" s="2">
        <f>SUM(D227:D246)</f>
        <v>1343195</v>
      </c>
      <c r="E247" s="2">
        <f>SUM(E227:E246)</f>
        <v>-637846</v>
      </c>
      <c r="F247" s="2"/>
      <c r="G247" s="2">
        <f>SUM(G227:G246)</f>
        <v>705349</v>
      </c>
    </row>
    <row r="249" spans="1:8" ht="183" customHeight="1">
      <c r="A249" s="23" t="s">
        <v>44</v>
      </c>
      <c r="B249" s="23"/>
      <c r="C249" s="23"/>
      <c r="D249" s="23"/>
      <c r="E249" s="23"/>
      <c r="F249" s="23"/>
      <c r="G249" s="23"/>
      <c r="H249" s="23"/>
    </row>
    <row r="250" spans="1:8" ht="15.75">
      <c r="A250" s="31" t="s">
        <v>2</v>
      </c>
      <c r="B250" s="15"/>
      <c r="C250" s="15"/>
      <c r="D250" s="31" t="s">
        <v>3</v>
      </c>
      <c r="E250" s="33" t="s">
        <v>36</v>
      </c>
      <c r="F250" s="34"/>
      <c r="G250" s="35" t="s">
        <v>3</v>
      </c>
      <c r="H250" s="35"/>
    </row>
    <row r="251" spans="1:8" ht="86.25" customHeight="1">
      <c r="A251" s="32"/>
      <c r="B251" s="9" t="s">
        <v>3</v>
      </c>
      <c r="C251" s="9" t="s">
        <v>36</v>
      </c>
      <c r="D251" s="32"/>
      <c r="E251" s="16" t="s">
        <v>38</v>
      </c>
      <c r="F251" s="17" t="s">
        <v>39</v>
      </c>
      <c r="G251" s="22" t="s">
        <v>38</v>
      </c>
      <c r="H251" s="17" t="s">
        <v>45</v>
      </c>
    </row>
    <row r="252" spans="1:8" ht="15.75">
      <c r="A252" s="2" t="s">
        <v>21</v>
      </c>
      <c r="B252" s="2">
        <v>19250</v>
      </c>
      <c r="C252" s="2">
        <v>-4912</v>
      </c>
      <c r="D252" s="2">
        <f aca="true" t="shared" si="18" ref="D252:D272">B252+C252</f>
        <v>14338</v>
      </c>
      <c r="E252" s="2">
        <f>543.8+F252</f>
        <v>30901.8</v>
      </c>
      <c r="F252" s="2">
        <v>30358</v>
      </c>
      <c r="G252" s="2">
        <f aca="true" t="shared" si="19" ref="G252:G272">D252+E252</f>
        <v>45239.8</v>
      </c>
      <c r="H252" s="2">
        <f aca="true" t="shared" si="20" ref="H252:H272">F252</f>
        <v>30358</v>
      </c>
    </row>
    <row r="253" spans="1:8" ht="15.75">
      <c r="A253" s="2" t="s">
        <v>23</v>
      </c>
      <c r="B253" s="2">
        <v>3318</v>
      </c>
      <c r="C253" s="2">
        <v>5952</v>
      </c>
      <c r="D253" s="2">
        <f t="shared" si="18"/>
        <v>9270</v>
      </c>
      <c r="E253" s="2">
        <f>-111+F253</f>
        <v>4610</v>
      </c>
      <c r="F253" s="2">
        <v>4721</v>
      </c>
      <c r="G253" s="2">
        <f t="shared" si="19"/>
        <v>13880</v>
      </c>
      <c r="H253" s="2">
        <f t="shared" si="20"/>
        <v>4721</v>
      </c>
    </row>
    <row r="254" spans="1:8" ht="15.75">
      <c r="A254" s="2" t="s">
        <v>4</v>
      </c>
      <c r="B254" s="2">
        <v>0</v>
      </c>
      <c r="C254" s="2">
        <v>600</v>
      </c>
      <c r="D254" s="2">
        <f t="shared" si="18"/>
        <v>600</v>
      </c>
      <c r="E254" s="2">
        <f>F254-48.3</f>
        <v>1300.7</v>
      </c>
      <c r="F254" s="2">
        <v>1349</v>
      </c>
      <c r="G254" s="2">
        <f t="shared" si="19"/>
        <v>1900.7</v>
      </c>
      <c r="H254" s="2">
        <f t="shared" si="20"/>
        <v>1349</v>
      </c>
    </row>
    <row r="255" spans="1:8" ht="15.75">
      <c r="A255" s="2" t="s">
        <v>5</v>
      </c>
      <c r="B255" s="2">
        <v>2385</v>
      </c>
      <c r="C255" s="2">
        <v>-1256</v>
      </c>
      <c r="D255" s="2">
        <f t="shared" si="18"/>
        <v>1129</v>
      </c>
      <c r="E255" s="2">
        <f>F255-956.2</f>
        <v>3089.8</v>
      </c>
      <c r="F255" s="2">
        <v>4046</v>
      </c>
      <c r="G255" s="2">
        <f t="shared" si="19"/>
        <v>4218.8</v>
      </c>
      <c r="H255" s="2">
        <f t="shared" si="20"/>
        <v>4046</v>
      </c>
    </row>
    <row r="256" spans="1:8" ht="15.75">
      <c r="A256" s="2" t="s">
        <v>22</v>
      </c>
      <c r="B256" s="2">
        <v>2385</v>
      </c>
      <c r="C256" s="2">
        <v>-1730</v>
      </c>
      <c r="D256" s="2">
        <f t="shared" si="18"/>
        <v>655</v>
      </c>
      <c r="E256" s="2">
        <v>4066</v>
      </c>
      <c r="F256" s="2">
        <v>4721</v>
      </c>
      <c r="G256" s="2">
        <f>D256+E256</f>
        <v>4721</v>
      </c>
      <c r="H256" s="2">
        <f t="shared" si="20"/>
        <v>4721</v>
      </c>
    </row>
    <row r="257" spans="1:8" ht="15.75">
      <c r="A257" s="2" t="s">
        <v>6</v>
      </c>
      <c r="B257" s="2">
        <v>2870</v>
      </c>
      <c r="C257" s="2">
        <v>1462</v>
      </c>
      <c r="D257" s="2">
        <f t="shared" si="18"/>
        <v>4332</v>
      </c>
      <c r="E257" s="2">
        <f>F257-1049.9</f>
        <v>2996.1</v>
      </c>
      <c r="F257" s="2">
        <v>4046</v>
      </c>
      <c r="G257" s="2">
        <f t="shared" si="19"/>
        <v>7328.1</v>
      </c>
      <c r="H257" s="2">
        <f t="shared" si="20"/>
        <v>4046</v>
      </c>
    </row>
    <row r="258" spans="1:8" ht="15.75">
      <c r="A258" s="2" t="s">
        <v>7</v>
      </c>
      <c r="B258" s="2">
        <v>2400</v>
      </c>
      <c r="C258" s="2">
        <v>-603</v>
      </c>
      <c r="D258" s="2">
        <f t="shared" si="18"/>
        <v>1797</v>
      </c>
      <c r="E258" s="2">
        <f>F258-77.3</f>
        <v>1271.7</v>
      </c>
      <c r="F258" s="2">
        <v>1349</v>
      </c>
      <c r="G258" s="2">
        <f t="shared" si="19"/>
        <v>3068.7</v>
      </c>
      <c r="H258" s="2">
        <f t="shared" si="20"/>
        <v>1349</v>
      </c>
    </row>
    <row r="259" spans="1:8" ht="15.75">
      <c r="A259" s="2" t="s">
        <v>8</v>
      </c>
      <c r="B259" s="2">
        <v>1435</v>
      </c>
      <c r="C259" s="2">
        <v>861</v>
      </c>
      <c r="D259" s="2">
        <f t="shared" si="18"/>
        <v>2296</v>
      </c>
      <c r="E259" s="2">
        <f>F259-22.6</f>
        <v>1326.4</v>
      </c>
      <c r="F259" s="2">
        <v>1349</v>
      </c>
      <c r="G259" s="2">
        <f t="shared" si="19"/>
        <v>3622.4</v>
      </c>
      <c r="H259" s="2">
        <f t="shared" si="20"/>
        <v>1349</v>
      </c>
    </row>
    <row r="260" spans="1:8" ht="15.75" hidden="1">
      <c r="A260" s="2" t="s">
        <v>9</v>
      </c>
      <c r="B260" s="2">
        <v>0</v>
      </c>
      <c r="C260" s="2"/>
      <c r="D260" s="2">
        <f t="shared" si="18"/>
        <v>0</v>
      </c>
      <c r="E260" s="2">
        <f>F260</f>
        <v>0</v>
      </c>
      <c r="F260" s="2"/>
      <c r="G260" s="2">
        <f t="shared" si="19"/>
        <v>0</v>
      </c>
      <c r="H260" s="2">
        <f t="shared" si="20"/>
        <v>0</v>
      </c>
    </row>
    <row r="261" spans="1:8" ht="15.75">
      <c r="A261" s="2" t="s">
        <v>10</v>
      </c>
      <c r="B261" s="2">
        <v>485</v>
      </c>
      <c r="C261" s="2">
        <v>715</v>
      </c>
      <c r="D261" s="2">
        <f t="shared" si="18"/>
        <v>1200</v>
      </c>
      <c r="E261" s="2">
        <f>F261-96.6</f>
        <v>578.4</v>
      </c>
      <c r="F261" s="2">
        <v>675</v>
      </c>
      <c r="G261" s="2">
        <f t="shared" si="19"/>
        <v>1778.4</v>
      </c>
      <c r="H261" s="2">
        <f t="shared" si="20"/>
        <v>675</v>
      </c>
    </row>
    <row r="262" spans="1:8" ht="15.75">
      <c r="A262" s="2" t="s">
        <v>11</v>
      </c>
      <c r="B262" s="2">
        <v>1455</v>
      </c>
      <c r="C262" s="2">
        <v>32</v>
      </c>
      <c r="D262" s="2">
        <f t="shared" si="18"/>
        <v>1487</v>
      </c>
      <c r="E262" s="2">
        <v>2148.9</v>
      </c>
      <c r="F262" s="2">
        <v>1349</v>
      </c>
      <c r="G262" s="2">
        <f t="shared" si="19"/>
        <v>3635.9</v>
      </c>
      <c r="H262" s="2">
        <f t="shared" si="20"/>
        <v>1349</v>
      </c>
    </row>
    <row r="263" spans="1:8" ht="15.75">
      <c r="A263" s="2" t="s">
        <v>12</v>
      </c>
      <c r="B263" s="2">
        <v>8615</v>
      </c>
      <c r="C263" s="2">
        <v>-2295</v>
      </c>
      <c r="D263" s="2">
        <f t="shared" si="18"/>
        <v>6320</v>
      </c>
      <c r="E263" s="2">
        <f>F263+93.2</f>
        <v>6162.2</v>
      </c>
      <c r="F263" s="2">
        <v>6069</v>
      </c>
      <c r="G263" s="2">
        <f t="shared" si="19"/>
        <v>12482.2</v>
      </c>
      <c r="H263" s="2">
        <f t="shared" si="20"/>
        <v>6069</v>
      </c>
    </row>
    <row r="264" spans="1:8" ht="15.75">
      <c r="A264" s="2" t="s">
        <v>13</v>
      </c>
      <c r="B264" s="2">
        <v>2885</v>
      </c>
      <c r="C264" s="2">
        <v>210</v>
      </c>
      <c r="D264" s="2">
        <f t="shared" si="18"/>
        <v>3095</v>
      </c>
      <c r="E264" s="2">
        <f>F264-549.8</f>
        <v>-549.8</v>
      </c>
      <c r="F264" s="2">
        <v>0</v>
      </c>
      <c r="G264" s="2">
        <f t="shared" si="19"/>
        <v>2545.2</v>
      </c>
      <c r="H264" s="2"/>
    </row>
    <row r="265" spans="1:8" ht="15.75">
      <c r="A265" s="2" t="s">
        <v>20</v>
      </c>
      <c r="B265" s="2">
        <v>485</v>
      </c>
      <c r="C265" s="2">
        <v>115</v>
      </c>
      <c r="D265" s="2">
        <f t="shared" si="18"/>
        <v>600</v>
      </c>
      <c r="E265" s="2">
        <v>2341.7</v>
      </c>
      <c r="F265" s="2">
        <v>0</v>
      </c>
      <c r="G265" s="2">
        <f t="shared" si="19"/>
        <v>2941.7</v>
      </c>
      <c r="H265" s="2"/>
    </row>
    <row r="266" spans="1:8" ht="15.75">
      <c r="A266" s="2" t="s">
        <v>14</v>
      </c>
      <c r="B266" s="2">
        <v>485</v>
      </c>
      <c r="C266" s="2">
        <v>723</v>
      </c>
      <c r="D266" s="2">
        <f t="shared" si="18"/>
        <v>1208</v>
      </c>
      <c r="E266" s="2">
        <f>F266-55.8</f>
        <v>-55.8</v>
      </c>
      <c r="F266" s="2">
        <v>0</v>
      </c>
      <c r="G266" s="2">
        <f t="shared" si="19"/>
        <v>1152.2</v>
      </c>
      <c r="H266" s="2"/>
    </row>
    <row r="267" spans="1:8" ht="15.75">
      <c r="A267" s="2" t="s">
        <v>15</v>
      </c>
      <c r="B267" s="2">
        <v>1915</v>
      </c>
      <c r="C267" s="2">
        <v>-1437</v>
      </c>
      <c r="D267" s="2">
        <f t="shared" si="18"/>
        <v>478</v>
      </c>
      <c r="E267" s="2">
        <f>F267-0.1</f>
        <v>2022.9</v>
      </c>
      <c r="F267" s="2">
        <v>2023</v>
      </c>
      <c r="G267" s="2">
        <f t="shared" si="19"/>
        <v>2500.9</v>
      </c>
      <c r="H267" s="2">
        <f t="shared" si="20"/>
        <v>2023</v>
      </c>
    </row>
    <row r="268" spans="1:8" ht="15.75">
      <c r="A268" s="2" t="s">
        <v>16</v>
      </c>
      <c r="B268" s="2">
        <v>1915</v>
      </c>
      <c r="C268" s="2">
        <v>73</v>
      </c>
      <c r="D268" s="2">
        <f t="shared" si="18"/>
        <v>1988</v>
      </c>
      <c r="E268" s="2">
        <f>F268+503</f>
        <v>3875</v>
      </c>
      <c r="F268" s="2">
        <v>3372</v>
      </c>
      <c r="G268" s="2">
        <f t="shared" si="19"/>
        <v>5863</v>
      </c>
      <c r="H268" s="2">
        <f t="shared" si="20"/>
        <v>3372</v>
      </c>
    </row>
    <row r="269" spans="1:8" ht="15.75" hidden="1">
      <c r="A269" s="2" t="s">
        <v>17</v>
      </c>
      <c r="B269" s="2">
        <v>0</v>
      </c>
      <c r="C269" s="2"/>
      <c r="D269" s="2">
        <f t="shared" si="18"/>
        <v>0</v>
      </c>
      <c r="E269" s="2">
        <f>F269</f>
        <v>0</v>
      </c>
      <c r="F269" s="2"/>
      <c r="G269" s="2">
        <f t="shared" si="19"/>
        <v>0</v>
      </c>
      <c r="H269" s="2">
        <f t="shared" si="20"/>
        <v>0</v>
      </c>
    </row>
    <row r="270" spans="1:8" ht="15.75">
      <c r="A270" s="2" t="s">
        <v>18</v>
      </c>
      <c r="B270" s="2">
        <v>972</v>
      </c>
      <c r="C270" s="2">
        <v>-461</v>
      </c>
      <c r="D270" s="2">
        <f t="shared" si="18"/>
        <v>511</v>
      </c>
      <c r="E270" s="2">
        <f>F270-466</f>
        <v>-466</v>
      </c>
      <c r="F270" s="2">
        <v>0</v>
      </c>
      <c r="G270" s="2">
        <f t="shared" si="19"/>
        <v>45</v>
      </c>
      <c r="H270" s="2"/>
    </row>
    <row r="271" spans="1:8" ht="15.75" hidden="1">
      <c r="A271" s="2" t="s">
        <v>4</v>
      </c>
      <c r="B271" s="2">
        <v>0</v>
      </c>
      <c r="C271" s="2"/>
      <c r="D271" s="2">
        <f t="shared" si="18"/>
        <v>0</v>
      </c>
      <c r="E271" s="2">
        <f>F271</f>
        <v>0</v>
      </c>
      <c r="F271" s="2"/>
      <c r="G271" s="2">
        <f t="shared" si="19"/>
        <v>0</v>
      </c>
      <c r="H271" s="2">
        <f t="shared" si="20"/>
        <v>0</v>
      </c>
    </row>
    <row r="272" spans="1:8" ht="15.75">
      <c r="A272" s="2" t="s">
        <v>19</v>
      </c>
      <c r="B272" s="2">
        <v>960</v>
      </c>
      <c r="C272" s="2">
        <v>1951</v>
      </c>
      <c r="D272" s="2">
        <f t="shared" si="18"/>
        <v>2911</v>
      </c>
      <c r="E272" s="2">
        <f>F272-193</f>
        <v>482</v>
      </c>
      <c r="F272" s="2">
        <v>675</v>
      </c>
      <c r="G272" s="2">
        <f t="shared" si="19"/>
        <v>3393</v>
      </c>
      <c r="H272" s="2">
        <f t="shared" si="20"/>
        <v>675</v>
      </c>
    </row>
    <row r="273" spans="1:8" ht="15.75">
      <c r="A273" s="2" t="s">
        <v>1</v>
      </c>
      <c r="B273" s="2">
        <v>54215</v>
      </c>
      <c r="C273" s="2">
        <f aca="true" t="shared" si="21" ref="C273:H273">SUM(C252:C272)</f>
        <v>0</v>
      </c>
      <c r="D273" s="2">
        <f t="shared" si="21"/>
        <v>54215</v>
      </c>
      <c r="E273" s="18">
        <f t="shared" si="21"/>
        <v>66102</v>
      </c>
      <c r="F273" s="18">
        <f t="shared" si="21"/>
        <v>66102</v>
      </c>
      <c r="G273" s="2">
        <f t="shared" si="21"/>
        <v>120316.99999999997</v>
      </c>
      <c r="H273" s="2">
        <f t="shared" si="21"/>
        <v>66102</v>
      </c>
    </row>
    <row r="274" ht="47.25" customHeight="1"/>
    <row r="276" spans="1:7" ht="62.25" customHeight="1">
      <c r="A276" s="24" t="s">
        <v>46</v>
      </c>
      <c r="B276" s="24"/>
      <c r="C276" s="24"/>
      <c r="D276" s="24"/>
      <c r="E276" s="24"/>
      <c r="F276" s="24"/>
      <c r="G276" s="24"/>
    </row>
    <row r="277" spans="1:6" ht="15.75">
      <c r="A277" s="12"/>
      <c r="B277" s="12"/>
      <c r="C277" s="12"/>
      <c r="D277" s="12"/>
      <c r="E277" s="12"/>
      <c r="F277" s="12"/>
    </row>
    <row r="278" spans="1:7" ht="39.75" customHeight="1">
      <c r="A278" s="9" t="s">
        <v>2</v>
      </c>
      <c r="B278" s="9" t="s">
        <v>3</v>
      </c>
      <c r="C278" s="9" t="s">
        <v>36</v>
      </c>
      <c r="D278" s="9" t="s">
        <v>3</v>
      </c>
      <c r="E278" s="9" t="s">
        <v>36</v>
      </c>
      <c r="F278" s="9"/>
      <c r="G278" s="9" t="s">
        <v>3</v>
      </c>
    </row>
    <row r="279" spans="1:7" ht="15.75">
      <c r="A279" s="2" t="s">
        <v>21</v>
      </c>
      <c r="B279" s="2">
        <v>31606</v>
      </c>
      <c r="C279" s="2">
        <v>5263</v>
      </c>
      <c r="D279" s="2">
        <f aca="true" t="shared" si="22" ref="D279:D298">B279+C279</f>
        <v>36869</v>
      </c>
      <c r="E279" s="2">
        <v>-6827</v>
      </c>
      <c r="F279" s="2"/>
      <c r="G279" s="2">
        <f aca="true" t="shared" si="23" ref="G279:G298">D279+E279</f>
        <v>30042</v>
      </c>
    </row>
    <row r="280" spans="1:7" ht="15.75">
      <c r="A280" s="2" t="s">
        <v>23</v>
      </c>
      <c r="B280" s="2">
        <v>16378</v>
      </c>
      <c r="C280" s="2">
        <v>-2</v>
      </c>
      <c r="D280" s="2">
        <f t="shared" si="22"/>
        <v>16376</v>
      </c>
      <c r="E280" s="2">
        <v>-3472</v>
      </c>
      <c r="F280" s="2"/>
      <c r="G280" s="2">
        <f t="shared" si="23"/>
        <v>12904</v>
      </c>
    </row>
    <row r="281" spans="1:7" ht="15.75">
      <c r="A281" s="2" t="s">
        <v>4</v>
      </c>
      <c r="B281" s="2">
        <v>1682</v>
      </c>
      <c r="C281" s="2"/>
      <c r="D281" s="2">
        <f t="shared" si="22"/>
        <v>1682</v>
      </c>
      <c r="E281" s="2">
        <v>-268</v>
      </c>
      <c r="F281" s="2"/>
      <c r="G281" s="2">
        <f t="shared" si="23"/>
        <v>1414</v>
      </c>
    </row>
    <row r="282" spans="1:7" ht="15.75">
      <c r="A282" s="2" t="s">
        <v>5</v>
      </c>
      <c r="B282" s="2">
        <v>3249</v>
      </c>
      <c r="C282" s="2">
        <v>400</v>
      </c>
      <c r="D282" s="2">
        <f t="shared" si="22"/>
        <v>3649</v>
      </c>
      <c r="E282" s="2">
        <v>70</v>
      </c>
      <c r="F282" s="2"/>
      <c r="G282" s="2">
        <f t="shared" si="23"/>
        <v>3719</v>
      </c>
    </row>
    <row r="283" spans="1:7" ht="15.75">
      <c r="A283" s="2" t="s">
        <v>22</v>
      </c>
      <c r="B283" s="2">
        <v>2720</v>
      </c>
      <c r="C283" s="2"/>
      <c r="D283" s="2">
        <f t="shared" si="22"/>
        <v>2720</v>
      </c>
      <c r="E283" s="2"/>
      <c r="F283" s="2"/>
      <c r="G283" s="2">
        <f t="shared" si="23"/>
        <v>2720</v>
      </c>
    </row>
    <row r="284" spans="1:7" ht="15.75">
      <c r="A284" s="2" t="s">
        <v>6</v>
      </c>
      <c r="B284" s="2">
        <v>2460</v>
      </c>
      <c r="C284" s="2"/>
      <c r="D284" s="2">
        <f t="shared" si="22"/>
        <v>2460</v>
      </c>
      <c r="E284" s="2">
        <v>-645</v>
      </c>
      <c r="F284" s="2"/>
      <c r="G284" s="2">
        <f t="shared" si="23"/>
        <v>1815</v>
      </c>
    </row>
    <row r="285" spans="1:7" ht="15.75">
      <c r="A285" s="2" t="s">
        <v>7</v>
      </c>
      <c r="B285" s="2">
        <v>3870</v>
      </c>
      <c r="C285" s="2"/>
      <c r="D285" s="2">
        <f t="shared" si="22"/>
        <v>3870</v>
      </c>
      <c r="E285" s="2">
        <v>-448</v>
      </c>
      <c r="F285" s="2"/>
      <c r="G285" s="2">
        <f t="shared" si="23"/>
        <v>3422</v>
      </c>
    </row>
    <row r="286" spans="1:7" ht="15.75">
      <c r="A286" s="2" t="s">
        <v>8</v>
      </c>
      <c r="B286" s="2">
        <v>317</v>
      </c>
      <c r="C286" s="2"/>
      <c r="D286" s="2">
        <f t="shared" si="22"/>
        <v>317</v>
      </c>
      <c r="E286" s="2">
        <v>-56</v>
      </c>
      <c r="F286" s="2"/>
      <c r="G286" s="2">
        <f t="shared" si="23"/>
        <v>261</v>
      </c>
    </row>
    <row r="287" spans="1:7" ht="15.75">
      <c r="A287" s="2" t="s">
        <v>9</v>
      </c>
      <c r="B287" s="2">
        <v>600</v>
      </c>
      <c r="C287" s="2">
        <v>150</v>
      </c>
      <c r="D287" s="2">
        <f t="shared" si="22"/>
        <v>750</v>
      </c>
      <c r="E287" s="2">
        <v>-180</v>
      </c>
      <c r="F287" s="2"/>
      <c r="G287" s="2">
        <f t="shared" si="23"/>
        <v>570</v>
      </c>
    </row>
    <row r="288" spans="1:7" ht="15.75">
      <c r="A288" s="2" t="s">
        <v>10</v>
      </c>
      <c r="B288" s="2">
        <v>340</v>
      </c>
      <c r="C288" s="2">
        <v>100</v>
      </c>
      <c r="D288" s="2">
        <f t="shared" si="22"/>
        <v>440</v>
      </c>
      <c r="E288" s="2">
        <v>-153</v>
      </c>
      <c r="F288" s="2"/>
      <c r="G288" s="2">
        <f t="shared" si="23"/>
        <v>287</v>
      </c>
    </row>
    <row r="289" spans="1:7" ht="15.75">
      <c r="A289" s="2" t="s">
        <v>11</v>
      </c>
      <c r="B289" s="2">
        <v>1119</v>
      </c>
      <c r="C289" s="2"/>
      <c r="D289" s="2">
        <f t="shared" si="22"/>
        <v>1119</v>
      </c>
      <c r="E289" s="2">
        <v>-92</v>
      </c>
      <c r="F289" s="2"/>
      <c r="G289" s="2">
        <f t="shared" si="23"/>
        <v>1027</v>
      </c>
    </row>
    <row r="290" spans="1:7" ht="15.75">
      <c r="A290" s="2" t="s">
        <v>12</v>
      </c>
      <c r="B290" s="2">
        <v>1460</v>
      </c>
      <c r="C290" s="2"/>
      <c r="D290" s="2">
        <f t="shared" si="22"/>
        <v>1460</v>
      </c>
      <c r="E290" s="2">
        <v>-189</v>
      </c>
      <c r="F290" s="2"/>
      <c r="G290" s="2">
        <f t="shared" si="23"/>
        <v>1271</v>
      </c>
    </row>
    <row r="291" spans="1:7" ht="15.75">
      <c r="A291" s="2" t="s">
        <v>13</v>
      </c>
      <c r="B291" s="2">
        <v>920</v>
      </c>
      <c r="C291" s="2">
        <v>200</v>
      </c>
      <c r="D291" s="2">
        <f t="shared" si="22"/>
        <v>1120</v>
      </c>
      <c r="E291" s="2">
        <v>-399</v>
      </c>
      <c r="F291" s="2"/>
      <c r="G291" s="2">
        <f t="shared" si="23"/>
        <v>721</v>
      </c>
    </row>
    <row r="292" spans="1:7" ht="15.75">
      <c r="A292" s="2" t="s">
        <v>20</v>
      </c>
      <c r="B292" s="2">
        <v>485</v>
      </c>
      <c r="C292" s="2"/>
      <c r="D292" s="2">
        <f t="shared" si="22"/>
        <v>485</v>
      </c>
      <c r="E292" s="2">
        <v>-58</v>
      </c>
      <c r="F292" s="2"/>
      <c r="G292" s="2">
        <f t="shared" si="23"/>
        <v>427</v>
      </c>
    </row>
    <row r="293" spans="1:7" ht="15.75">
      <c r="A293" s="2" t="s">
        <v>14</v>
      </c>
      <c r="B293" s="2">
        <v>731</v>
      </c>
      <c r="C293" s="2"/>
      <c r="D293" s="2">
        <f t="shared" si="22"/>
        <v>731</v>
      </c>
      <c r="E293" s="2">
        <v>-279</v>
      </c>
      <c r="F293" s="2"/>
      <c r="G293" s="2">
        <f t="shared" si="23"/>
        <v>452</v>
      </c>
    </row>
    <row r="294" spans="1:7" ht="15.75">
      <c r="A294" s="2" t="s">
        <v>15</v>
      </c>
      <c r="B294" s="2">
        <v>902</v>
      </c>
      <c r="C294" s="2"/>
      <c r="D294" s="2">
        <f t="shared" si="22"/>
        <v>902</v>
      </c>
      <c r="E294" s="2">
        <v>-120</v>
      </c>
      <c r="F294" s="2"/>
      <c r="G294" s="2">
        <f t="shared" si="23"/>
        <v>782</v>
      </c>
    </row>
    <row r="295" spans="1:7" ht="15.75">
      <c r="A295" s="2" t="s">
        <v>16</v>
      </c>
      <c r="B295" s="2">
        <v>710</v>
      </c>
      <c r="C295" s="2"/>
      <c r="D295" s="2">
        <f t="shared" si="22"/>
        <v>710</v>
      </c>
      <c r="E295" s="2">
        <v>-167</v>
      </c>
      <c r="F295" s="2"/>
      <c r="G295" s="2">
        <f t="shared" si="23"/>
        <v>543</v>
      </c>
    </row>
    <row r="296" spans="1:7" ht="15.75">
      <c r="A296" s="2" t="s">
        <v>17</v>
      </c>
      <c r="B296" s="2">
        <v>778</v>
      </c>
      <c r="C296" s="2"/>
      <c r="D296" s="2">
        <f t="shared" si="22"/>
        <v>778</v>
      </c>
      <c r="E296" s="2">
        <v>-154</v>
      </c>
      <c r="F296" s="2"/>
      <c r="G296" s="2">
        <f t="shared" si="23"/>
        <v>624</v>
      </c>
    </row>
    <row r="297" spans="1:7" ht="15.75">
      <c r="A297" s="2" t="s">
        <v>18</v>
      </c>
      <c r="B297" s="2">
        <v>980</v>
      </c>
      <c r="C297" s="2"/>
      <c r="D297" s="2">
        <f t="shared" si="22"/>
        <v>980</v>
      </c>
      <c r="E297" s="2">
        <v>-198</v>
      </c>
      <c r="F297" s="2"/>
      <c r="G297" s="2">
        <f t="shared" si="23"/>
        <v>782</v>
      </c>
    </row>
    <row r="298" spans="1:7" ht="15.75">
      <c r="A298" s="2" t="s">
        <v>19</v>
      </c>
      <c r="B298" s="2">
        <v>2322</v>
      </c>
      <c r="C298" s="2"/>
      <c r="D298" s="2">
        <f t="shared" si="22"/>
        <v>2322</v>
      </c>
      <c r="E298" s="2">
        <v>-329</v>
      </c>
      <c r="F298" s="2"/>
      <c r="G298" s="2">
        <f t="shared" si="23"/>
        <v>1993</v>
      </c>
    </row>
    <row r="299" spans="1:7" ht="15.75">
      <c r="A299" s="2" t="s">
        <v>1</v>
      </c>
      <c r="B299" s="2">
        <v>73629</v>
      </c>
      <c r="C299" s="2">
        <f>SUM(C279:C298)</f>
        <v>6111</v>
      </c>
      <c r="D299" s="2">
        <f>SUM(D279:D298)</f>
        <v>79740</v>
      </c>
      <c r="E299" s="2">
        <f>SUM(E279:E298)</f>
        <v>-13964</v>
      </c>
      <c r="F299" s="2"/>
      <c r="G299" s="2">
        <f>SUM(G279:G298)</f>
        <v>65776</v>
      </c>
    </row>
    <row r="303" spans="1:4" ht="48" customHeight="1" hidden="1">
      <c r="A303" s="29" t="s">
        <v>35</v>
      </c>
      <c r="B303" s="29"/>
      <c r="C303" s="29"/>
      <c r="D303" s="29"/>
    </row>
    <row r="304" ht="15.75" hidden="1">
      <c r="A304" s="10"/>
    </row>
    <row r="305" spans="1:7" ht="38.25" customHeight="1" hidden="1">
      <c r="A305" s="9" t="s">
        <v>2</v>
      </c>
      <c r="B305" s="9" t="s">
        <v>3</v>
      </c>
      <c r="C305" s="9" t="s">
        <v>36</v>
      </c>
      <c r="D305" s="9" t="s">
        <v>3</v>
      </c>
      <c r="E305" s="9" t="s">
        <v>36</v>
      </c>
      <c r="F305" s="9"/>
      <c r="G305" s="9" t="s">
        <v>3</v>
      </c>
    </row>
    <row r="306" spans="1:7" ht="15.75" hidden="1">
      <c r="A306" s="2" t="s">
        <v>21</v>
      </c>
      <c r="B306" s="2">
        <v>2100</v>
      </c>
      <c r="C306" s="2"/>
      <c r="D306" s="2">
        <f aca="true" t="shared" si="24" ref="D306:D325">B306+C306</f>
        <v>2100</v>
      </c>
      <c r="E306" s="2"/>
      <c r="F306" s="2"/>
      <c r="G306" s="2">
        <f aca="true" t="shared" si="25" ref="G306:G325">D306+E306</f>
        <v>2100</v>
      </c>
    </row>
    <row r="307" spans="1:7" ht="15.75" hidden="1">
      <c r="A307" s="2" t="s">
        <v>23</v>
      </c>
      <c r="B307" s="2">
        <v>0</v>
      </c>
      <c r="C307" s="2"/>
      <c r="D307" s="2">
        <f t="shared" si="24"/>
        <v>0</v>
      </c>
      <c r="E307" s="2"/>
      <c r="F307" s="2"/>
      <c r="G307" s="2">
        <f t="shared" si="25"/>
        <v>0</v>
      </c>
    </row>
    <row r="308" spans="1:7" ht="15.75" hidden="1">
      <c r="A308" s="2" t="s">
        <v>4</v>
      </c>
      <c r="B308" s="2">
        <v>0</v>
      </c>
      <c r="C308" s="2"/>
      <c r="D308" s="2">
        <f t="shared" si="24"/>
        <v>0</v>
      </c>
      <c r="E308" s="2"/>
      <c r="F308" s="2"/>
      <c r="G308" s="2">
        <f t="shared" si="25"/>
        <v>0</v>
      </c>
    </row>
    <row r="309" spans="1:7" ht="15.75" hidden="1">
      <c r="A309" s="2" t="s">
        <v>5</v>
      </c>
      <c r="B309" s="2">
        <v>880</v>
      </c>
      <c r="C309" s="2"/>
      <c r="D309" s="2">
        <f t="shared" si="24"/>
        <v>880</v>
      </c>
      <c r="E309" s="2"/>
      <c r="F309" s="2"/>
      <c r="G309" s="2">
        <f t="shared" si="25"/>
        <v>880</v>
      </c>
    </row>
    <row r="310" spans="1:7" ht="15.75" hidden="1">
      <c r="A310" s="2" t="s">
        <v>22</v>
      </c>
      <c r="B310" s="2">
        <v>500</v>
      </c>
      <c r="C310" s="2"/>
      <c r="D310" s="2">
        <f t="shared" si="24"/>
        <v>500</v>
      </c>
      <c r="E310" s="2"/>
      <c r="F310" s="2"/>
      <c r="G310" s="2">
        <f t="shared" si="25"/>
        <v>500</v>
      </c>
    </row>
    <row r="311" spans="1:7" ht="15.75" hidden="1">
      <c r="A311" s="2" t="s">
        <v>6</v>
      </c>
      <c r="B311" s="2">
        <v>757</v>
      </c>
      <c r="C311" s="2"/>
      <c r="D311" s="2">
        <f t="shared" si="24"/>
        <v>757</v>
      </c>
      <c r="E311" s="2"/>
      <c r="F311" s="2"/>
      <c r="G311" s="2">
        <f t="shared" si="25"/>
        <v>757</v>
      </c>
    </row>
    <row r="312" spans="1:7" ht="15.75" hidden="1">
      <c r="A312" s="2" t="s">
        <v>7</v>
      </c>
      <c r="B312" s="2">
        <v>550</v>
      </c>
      <c r="C312" s="2"/>
      <c r="D312" s="2">
        <f t="shared" si="24"/>
        <v>550</v>
      </c>
      <c r="E312" s="2"/>
      <c r="F312" s="2"/>
      <c r="G312" s="2">
        <f t="shared" si="25"/>
        <v>550</v>
      </c>
    </row>
    <row r="313" spans="1:7" ht="15.75" hidden="1">
      <c r="A313" s="2" t="s">
        <v>8</v>
      </c>
      <c r="B313" s="2">
        <v>270</v>
      </c>
      <c r="C313" s="2"/>
      <c r="D313" s="2">
        <f t="shared" si="24"/>
        <v>270</v>
      </c>
      <c r="E313" s="2"/>
      <c r="F313" s="2"/>
      <c r="G313" s="2">
        <f t="shared" si="25"/>
        <v>270</v>
      </c>
    </row>
    <row r="314" spans="1:7" ht="15.75" hidden="1">
      <c r="A314" s="2" t="s">
        <v>9</v>
      </c>
      <c r="B314" s="2">
        <v>250</v>
      </c>
      <c r="C314" s="2"/>
      <c r="D314" s="2">
        <f t="shared" si="24"/>
        <v>250</v>
      </c>
      <c r="E314" s="2"/>
      <c r="F314" s="2"/>
      <c r="G314" s="2">
        <f t="shared" si="25"/>
        <v>250</v>
      </c>
    </row>
    <row r="315" spans="1:7" ht="15.75" hidden="1">
      <c r="A315" s="2" t="s">
        <v>10</v>
      </c>
      <c r="B315" s="2">
        <v>150</v>
      </c>
      <c r="C315" s="2"/>
      <c r="D315" s="2">
        <f t="shared" si="24"/>
        <v>150</v>
      </c>
      <c r="E315" s="2"/>
      <c r="F315" s="2"/>
      <c r="G315" s="2">
        <f t="shared" si="25"/>
        <v>150</v>
      </c>
    </row>
    <row r="316" spans="1:7" ht="15.75" hidden="1">
      <c r="A316" s="2" t="s">
        <v>11</v>
      </c>
      <c r="B316" s="2">
        <v>500</v>
      </c>
      <c r="C316" s="2"/>
      <c r="D316" s="2">
        <f t="shared" si="24"/>
        <v>500</v>
      </c>
      <c r="E316" s="2"/>
      <c r="F316" s="2"/>
      <c r="G316" s="2">
        <f t="shared" si="25"/>
        <v>500</v>
      </c>
    </row>
    <row r="317" spans="1:7" ht="15.75" hidden="1">
      <c r="A317" s="2" t="s">
        <v>12</v>
      </c>
      <c r="B317" s="2">
        <v>290</v>
      </c>
      <c r="C317" s="2"/>
      <c r="D317" s="2">
        <f t="shared" si="24"/>
        <v>290</v>
      </c>
      <c r="E317" s="2"/>
      <c r="F317" s="2"/>
      <c r="G317" s="2">
        <f t="shared" si="25"/>
        <v>290</v>
      </c>
    </row>
    <row r="318" spans="1:7" ht="15.75" hidden="1">
      <c r="A318" s="2" t="s">
        <v>13</v>
      </c>
      <c r="B318" s="2">
        <v>100</v>
      </c>
      <c r="C318" s="2"/>
      <c r="D318" s="2">
        <f t="shared" si="24"/>
        <v>100</v>
      </c>
      <c r="E318" s="2"/>
      <c r="F318" s="2"/>
      <c r="G318" s="2">
        <f t="shared" si="25"/>
        <v>100</v>
      </c>
    </row>
    <row r="319" spans="1:7" ht="15.75" hidden="1">
      <c r="A319" s="2" t="s">
        <v>20</v>
      </c>
      <c r="B319" s="2">
        <v>150</v>
      </c>
      <c r="C319" s="2"/>
      <c r="D319" s="2">
        <f t="shared" si="24"/>
        <v>150</v>
      </c>
      <c r="E319" s="2"/>
      <c r="F319" s="2"/>
      <c r="G319" s="2">
        <f t="shared" si="25"/>
        <v>150</v>
      </c>
    </row>
    <row r="320" spans="1:7" ht="15.75" hidden="1">
      <c r="A320" s="2" t="s">
        <v>14</v>
      </c>
      <c r="B320" s="2">
        <v>150</v>
      </c>
      <c r="C320" s="2"/>
      <c r="D320" s="2">
        <f t="shared" si="24"/>
        <v>150</v>
      </c>
      <c r="E320" s="2"/>
      <c r="F320" s="2"/>
      <c r="G320" s="2">
        <f t="shared" si="25"/>
        <v>150</v>
      </c>
    </row>
    <row r="321" spans="1:7" ht="15.75" hidden="1">
      <c r="A321" s="2" t="s">
        <v>15</v>
      </c>
      <c r="B321" s="2">
        <v>250</v>
      </c>
      <c r="C321" s="2"/>
      <c r="D321" s="2">
        <f t="shared" si="24"/>
        <v>250</v>
      </c>
      <c r="E321" s="2"/>
      <c r="F321" s="2"/>
      <c r="G321" s="2">
        <f t="shared" si="25"/>
        <v>250</v>
      </c>
    </row>
    <row r="322" spans="1:7" ht="15.75" hidden="1">
      <c r="A322" s="2" t="s">
        <v>16</v>
      </c>
      <c r="B322" s="2">
        <v>200</v>
      </c>
      <c r="C322" s="2"/>
      <c r="D322" s="2">
        <f t="shared" si="24"/>
        <v>200</v>
      </c>
      <c r="E322" s="2"/>
      <c r="F322" s="2"/>
      <c r="G322" s="2">
        <f t="shared" si="25"/>
        <v>200</v>
      </c>
    </row>
    <row r="323" spans="1:7" ht="15.75" hidden="1">
      <c r="A323" s="2" t="s">
        <v>17</v>
      </c>
      <c r="B323" s="2">
        <v>150</v>
      </c>
      <c r="C323" s="2"/>
      <c r="D323" s="2">
        <f t="shared" si="24"/>
        <v>150</v>
      </c>
      <c r="E323" s="2"/>
      <c r="F323" s="2"/>
      <c r="G323" s="2">
        <f t="shared" si="25"/>
        <v>150</v>
      </c>
    </row>
    <row r="324" spans="1:7" ht="15.75" hidden="1">
      <c r="A324" s="2" t="s">
        <v>18</v>
      </c>
      <c r="B324" s="2">
        <v>300</v>
      </c>
      <c r="C324" s="2"/>
      <c r="D324" s="2">
        <f t="shared" si="24"/>
        <v>300</v>
      </c>
      <c r="E324" s="2"/>
      <c r="F324" s="2"/>
      <c r="G324" s="2">
        <f t="shared" si="25"/>
        <v>300</v>
      </c>
    </row>
    <row r="325" spans="1:7" ht="15.75" hidden="1">
      <c r="A325" s="2" t="s">
        <v>19</v>
      </c>
      <c r="B325" s="2">
        <v>600</v>
      </c>
      <c r="C325" s="2"/>
      <c r="D325" s="2">
        <f t="shared" si="24"/>
        <v>600</v>
      </c>
      <c r="E325" s="2"/>
      <c r="F325" s="2"/>
      <c r="G325" s="2">
        <f t="shared" si="25"/>
        <v>600</v>
      </c>
    </row>
    <row r="326" spans="1:7" ht="15.75" hidden="1">
      <c r="A326" s="2" t="s">
        <v>1</v>
      </c>
      <c r="B326" s="2">
        <v>8147</v>
      </c>
      <c r="C326" s="2">
        <f>SUM(C306:C325)</f>
        <v>0</v>
      </c>
      <c r="D326" s="2">
        <f>SUM(D306:D325)</f>
        <v>8147</v>
      </c>
      <c r="E326" s="2">
        <f>SUM(E306:E325)</f>
        <v>0</v>
      </c>
      <c r="F326" s="2"/>
      <c r="G326" s="2">
        <f>SUM(G306:G325)</f>
        <v>8147</v>
      </c>
    </row>
    <row r="327" ht="12.75" hidden="1"/>
    <row r="328" spans="1:4" ht="35.25" customHeight="1" hidden="1">
      <c r="A328" s="30" t="s">
        <v>34</v>
      </c>
      <c r="B328" s="30"/>
      <c r="C328" s="30"/>
      <c r="D328" s="30"/>
    </row>
    <row r="329" ht="12.75" hidden="1"/>
    <row r="330" spans="1:7" ht="39" customHeight="1" hidden="1">
      <c r="A330" s="9" t="s">
        <v>2</v>
      </c>
      <c r="B330" s="9" t="s">
        <v>3</v>
      </c>
      <c r="C330" s="9" t="s">
        <v>36</v>
      </c>
      <c r="D330" s="9" t="s">
        <v>3</v>
      </c>
      <c r="E330" s="9" t="s">
        <v>36</v>
      </c>
      <c r="F330" s="9"/>
      <c r="G330" s="9" t="s">
        <v>3</v>
      </c>
    </row>
    <row r="331" spans="1:7" ht="15.75" hidden="1">
      <c r="A331" s="2" t="s">
        <v>21</v>
      </c>
      <c r="B331" s="2">
        <v>20668</v>
      </c>
      <c r="C331" s="2"/>
      <c r="D331" s="2">
        <f>B331+C331</f>
        <v>20668</v>
      </c>
      <c r="E331" s="2"/>
      <c r="F331" s="2"/>
      <c r="G331" s="2">
        <f>D331+E331</f>
        <v>20668</v>
      </c>
    </row>
    <row r="332" spans="1:7" ht="15.75" hidden="1">
      <c r="A332" s="2" t="s">
        <v>1</v>
      </c>
      <c r="B332" s="2">
        <v>20668</v>
      </c>
      <c r="C332" s="2">
        <f>SUM(C331)</f>
        <v>0</v>
      </c>
      <c r="D332" s="2">
        <f>SUM(D331)</f>
        <v>20668</v>
      </c>
      <c r="E332" s="2">
        <f>SUM(E331)</f>
        <v>0</v>
      </c>
      <c r="F332" s="2"/>
      <c r="G332" s="2">
        <f>SUM(G331)</f>
        <v>20668</v>
      </c>
    </row>
    <row r="333" ht="12.75" hidden="1"/>
    <row r="334" spans="1:7" ht="47.25" customHeight="1">
      <c r="A334" s="24" t="s">
        <v>47</v>
      </c>
      <c r="B334" s="24"/>
      <c r="C334" s="24"/>
      <c r="D334" s="24"/>
      <c r="E334" s="24"/>
      <c r="F334" s="24"/>
      <c r="G334" s="24"/>
    </row>
    <row r="336" spans="1:7" ht="31.5">
      <c r="A336" s="9" t="s">
        <v>2</v>
      </c>
      <c r="B336" s="9" t="s">
        <v>3</v>
      </c>
      <c r="C336" s="9" t="s">
        <v>36</v>
      </c>
      <c r="D336" s="9" t="s">
        <v>3</v>
      </c>
      <c r="E336" s="9" t="s">
        <v>36</v>
      </c>
      <c r="F336" s="9"/>
      <c r="G336" s="9" t="s">
        <v>3</v>
      </c>
    </row>
    <row r="337" spans="1:7" ht="15.75">
      <c r="A337" s="2" t="s">
        <v>21</v>
      </c>
      <c r="B337" s="2">
        <v>14743</v>
      </c>
      <c r="C337" s="2"/>
      <c r="D337" s="2">
        <f aca="true" t="shared" si="26" ref="D337:D356">B337+C337</f>
        <v>14743</v>
      </c>
      <c r="E337" s="2">
        <v>-862</v>
      </c>
      <c r="F337" s="2"/>
      <c r="G337" s="2">
        <f aca="true" t="shared" si="27" ref="G337:G356">D337+E337</f>
        <v>13881</v>
      </c>
    </row>
    <row r="338" spans="1:7" ht="15.75">
      <c r="A338" s="2" t="s">
        <v>23</v>
      </c>
      <c r="B338" s="2">
        <v>4023</v>
      </c>
      <c r="C338" s="2"/>
      <c r="D338" s="2">
        <f t="shared" si="26"/>
        <v>4023</v>
      </c>
      <c r="E338" s="2">
        <v>536</v>
      </c>
      <c r="F338" s="2"/>
      <c r="G338" s="2">
        <f t="shared" si="27"/>
        <v>4559</v>
      </c>
    </row>
    <row r="339" spans="1:7" ht="15.75">
      <c r="A339" s="2" t="s">
        <v>4</v>
      </c>
      <c r="B339" s="2">
        <v>2166</v>
      </c>
      <c r="C339" s="2"/>
      <c r="D339" s="2">
        <f t="shared" si="26"/>
        <v>2166</v>
      </c>
      <c r="E339" s="2">
        <v>148</v>
      </c>
      <c r="F339" s="2"/>
      <c r="G339" s="2">
        <f t="shared" si="27"/>
        <v>2314</v>
      </c>
    </row>
    <row r="340" spans="1:7" ht="15.75">
      <c r="A340" s="2" t="s">
        <v>5</v>
      </c>
      <c r="B340" s="2">
        <v>3691</v>
      </c>
      <c r="C340" s="2"/>
      <c r="D340" s="2">
        <f t="shared" si="26"/>
        <v>3691</v>
      </c>
      <c r="E340" s="2"/>
      <c r="F340" s="2"/>
      <c r="G340" s="2">
        <f t="shared" si="27"/>
        <v>3691</v>
      </c>
    </row>
    <row r="341" spans="1:7" ht="15.75">
      <c r="A341" s="2" t="s">
        <v>22</v>
      </c>
      <c r="B341" s="2">
        <v>2059</v>
      </c>
      <c r="C341" s="2"/>
      <c r="D341" s="2">
        <f t="shared" si="26"/>
        <v>2059</v>
      </c>
      <c r="E341" s="2"/>
      <c r="F341" s="2"/>
      <c r="G341" s="2">
        <f t="shared" si="27"/>
        <v>2059</v>
      </c>
    </row>
    <row r="342" spans="1:7" ht="15.75">
      <c r="A342" s="2" t="s">
        <v>6</v>
      </c>
      <c r="B342" s="2">
        <v>2191</v>
      </c>
      <c r="C342" s="2"/>
      <c r="D342" s="2">
        <f t="shared" si="26"/>
        <v>2191</v>
      </c>
      <c r="E342" s="2">
        <v>60</v>
      </c>
      <c r="F342" s="2"/>
      <c r="G342" s="2">
        <f t="shared" si="27"/>
        <v>2251</v>
      </c>
    </row>
    <row r="343" spans="1:7" ht="15.75">
      <c r="A343" s="2" t="s">
        <v>7</v>
      </c>
      <c r="B343" s="2">
        <v>2211</v>
      </c>
      <c r="C343" s="2"/>
      <c r="D343" s="2">
        <f t="shared" si="26"/>
        <v>2211</v>
      </c>
      <c r="E343" s="2">
        <v>42</v>
      </c>
      <c r="F343" s="2"/>
      <c r="G343" s="2">
        <f t="shared" si="27"/>
        <v>2253</v>
      </c>
    </row>
    <row r="344" spans="1:7" ht="15.75">
      <c r="A344" s="2" t="s">
        <v>8</v>
      </c>
      <c r="B344" s="2">
        <v>365</v>
      </c>
      <c r="C344" s="2"/>
      <c r="D344" s="2">
        <f t="shared" si="26"/>
        <v>365</v>
      </c>
      <c r="E344" s="2"/>
      <c r="F344" s="2"/>
      <c r="G344" s="2">
        <f t="shared" si="27"/>
        <v>365</v>
      </c>
    </row>
    <row r="345" spans="1:7" ht="15.75">
      <c r="A345" s="2" t="s">
        <v>9</v>
      </c>
      <c r="B345" s="2">
        <v>513</v>
      </c>
      <c r="C345" s="2"/>
      <c r="D345" s="2">
        <f t="shared" si="26"/>
        <v>513</v>
      </c>
      <c r="E345" s="2"/>
      <c r="F345" s="2"/>
      <c r="G345" s="2">
        <f t="shared" si="27"/>
        <v>513</v>
      </c>
    </row>
    <row r="346" spans="1:7" ht="15.75">
      <c r="A346" s="2" t="s">
        <v>10</v>
      </c>
      <c r="B346" s="2">
        <v>713</v>
      </c>
      <c r="C346" s="2"/>
      <c r="D346" s="2">
        <f t="shared" si="26"/>
        <v>713</v>
      </c>
      <c r="E346" s="2"/>
      <c r="F346" s="2"/>
      <c r="G346" s="2">
        <f t="shared" si="27"/>
        <v>713</v>
      </c>
    </row>
    <row r="347" spans="1:7" ht="15.75">
      <c r="A347" s="2" t="s">
        <v>11</v>
      </c>
      <c r="B347" s="2">
        <v>1261</v>
      </c>
      <c r="C347" s="2"/>
      <c r="D347" s="2">
        <f t="shared" si="26"/>
        <v>1261</v>
      </c>
      <c r="E347" s="2">
        <v>70</v>
      </c>
      <c r="F347" s="2"/>
      <c r="G347" s="2">
        <f t="shared" si="27"/>
        <v>1331</v>
      </c>
    </row>
    <row r="348" spans="1:7" ht="15.75">
      <c r="A348" s="2" t="s">
        <v>12</v>
      </c>
      <c r="B348" s="2">
        <v>1525</v>
      </c>
      <c r="C348" s="2"/>
      <c r="D348" s="2">
        <f t="shared" si="26"/>
        <v>1525</v>
      </c>
      <c r="E348" s="2">
        <v>-3</v>
      </c>
      <c r="F348" s="2"/>
      <c r="G348" s="2">
        <f t="shared" si="27"/>
        <v>1522</v>
      </c>
    </row>
    <row r="349" spans="1:7" ht="15.75">
      <c r="A349" s="2" t="s">
        <v>13</v>
      </c>
      <c r="B349" s="2">
        <v>1545</v>
      </c>
      <c r="C349" s="2"/>
      <c r="D349" s="2">
        <f t="shared" si="26"/>
        <v>1545</v>
      </c>
      <c r="E349" s="2"/>
      <c r="F349" s="2"/>
      <c r="G349" s="2">
        <f t="shared" si="27"/>
        <v>1545</v>
      </c>
    </row>
    <row r="350" spans="1:7" ht="15.75">
      <c r="A350" s="2" t="s">
        <v>20</v>
      </c>
      <c r="B350" s="2">
        <v>509</v>
      </c>
      <c r="C350" s="2"/>
      <c r="D350" s="2">
        <f t="shared" si="26"/>
        <v>509</v>
      </c>
      <c r="E350" s="2"/>
      <c r="F350" s="2"/>
      <c r="G350" s="2">
        <f t="shared" si="27"/>
        <v>509</v>
      </c>
    </row>
    <row r="351" spans="1:7" ht="15.75">
      <c r="A351" s="2" t="s">
        <v>14</v>
      </c>
      <c r="B351" s="2">
        <v>1470</v>
      </c>
      <c r="C351" s="2"/>
      <c r="D351" s="2">
        <f t="shared" si="26"/>
        <v>1470</v>
      </c>
      <c r="E351" s="2">
        <v>19</v>
      </c>
      <c r="F351" s="2"/>
      <c r="G351" s="2">
        <f t="shared" si="27"/>
        <v>1489</v>
      </c>
    </row>
    <row r="352" spans="1:7" ht="15.75">
      <c r="A352" s="2" t="s">
        <v>15</v>
      </c>
      <c r="B352" s="2">
        <v>600</v>
      </c>
      <c r="C352" s="2"/>
      <c r="D352" s="2">
        <f t="shared" si="26"/>
        <v>600</v>
      </c>
      <c r="E352" s="2"/>
      <c r="F352" s="2"/>
      <c r="G352" s="2">
        <f t="shared" si="27"/>
        <v>600</v>
      </c>
    </row>
    <row r="353" spans="1:7" ht="15.75">
      <c r="A353" s="2" t="s">
        <v>16</v>
      </c>
      <c r="B353" s="2">
        <v>504</v>
      </c>
      <c r="C353" s="2"/>
      <c r="D353" s="2">
        <f t="shared" si="26"/>
        <v>504</v>
      </c>
      <c r="E353" s="2">
        <v>-10</v>
      </c>
      <c r="F353" s="2"/>
      <c r="G353" s="2">
        <f t="shared" si="27"/>
        <v>494</v>
      </c>
    </row>
    <row r="354" spans="1:7" ht="15.75">
      <c r="A354" s="2" t="s">
        <v>17</v>
      </c>
      <c r="B354" s="2">
        <v>966</v>
      </c>
      <c r="C354" s="2"/>
      <c r="D354" s="2">
        <f t="shared" si="26"/>
        <v>966</v>
      </c>
      <c r="E354" s="2"/>
      <c r="F354" s="2"/>
      <c r="G354" s="2">
        <f t="shared" si="27"/>
        <v>966</v>
      </c>
    </row>
    <row r="355" spans="1:7" ht="15.75">
      <c r="A355" s="2" t="s">
        <v>18</v>
      </c>
      <c r="B355" s="2">
        <v>2184</v>
      </c>
      <c r="C355" s="2"/>
      <c r="D355" s="2">
        <f t="shared" si="26"/>
        <v>2184</v>
      </c>
      <c r="E355" s="2"/>
      <c r="F355" s="2"/>
      <c r="G355" s="2">
        <f t="shared" si="27"/>
        <v>2184</v>
      </c>
    </row>
    <row r="356" spans="1:7" ht="15.75">
      <c r="A356" s="2" t="s">
        <v>19</v>
      </c>
      <c r="B356" s="2">
        <v>2178</v>
      </c>
      <c r="C356" s="2"/>
      <c r="D356" s="2">
        <f t="shared" si="26"/>
        <v>2178</v>
      </c>
      <c r="E356" s="2"/>
      <c r="F356" s="2"/>
      <c r="G356" s="2">
        <f t="shared" si="27"/>
        <v>2178</v>
      </c>
    </row>
    <row r="357" spans="1:7" ht="15.75">
      <c r="A357" s="2" t="s">
        <v>1</v>
      </c>
      <c r="B357" s="2">
        <v>45417</v>
      </c>
      <c r="C357" s="2">
        <f>SUM(C337:C356)</f>
        <v>0</v>
      </c>
      <c r="D357" s="2">
        <f>SUM(D337:D356)</f>
        <v>45417</v>
      </c>
      <c r="E357" s="2">
        <f>SUM(E337:E356)</f>
        <v>0</v>
      </c>
      <c r="F357" s="2"/>
      <c r="G357" s="2">
        <f>SUM(G337:G356)</f>
        <v>45417</v>
      </c>
    </row>
    <row r="360" spans="1:7" ht="70.5" customHeight="1" hidden="1">
      <c r="A360" s="28" t="s">
        <v>37</v>
      </c>
      <c r="B360" s="28"/>
      <c r="C360" s="28"/>
      <c r="D360" s="28"/>
      <c r="G360" s="14"/>
    </row>
    <row r="361" ht="12.75" hidden="1"/>
    <row r="362" spans="1:7" ht="31.5" hidden="1">
      <c r="A362" s="9" t="s">
        <v>2</v>
      </c>
      <c r="B362" s="9" t="s">
        <v>3</v>
      </c>
      <c r="C362" s="9" t="s">
        <v>36</v>
      </c>
      <c r="D362" s="9" t="s">
        <v>3</v>
      </c>
      <c r="E362" s="9" t="s">
        <v>36</v>
      </c>
      <c r="F362" s="9"/>
      <c r="G362" s="9" t="s">
        <v>3</v>
      </c>
    </row>
    <row r="363" spans="1:7" ht="15.75" hidden="1">
      <c r="A363" s="2" t="s">
        <v>21</v>
      </c>
      <c r="B363" s="2">
        <v>0</v>
      </c>
      <c r="C363" s="2">
        <v>2953.7</v>
      </c>
      <c r="D363" s="2">
        <f aca="true" t="shared" si="28" ref="D363:D382">B363+C363</f>
        <v>2953.7</v>
      </c>
      <c r="E363" s="2"/>
      <c r="F363" s="2"/>
      <c r="G363" s="2">
        <f aca="true" t="shared" si="29" ref="G363:G382">D363+E363</f>
        <v>2953.7</v>
      </c>
    </row>
    <row r="364" spans="1:7" ht="15.75" hidden="1">
      <c r="A364" s="2" t="s">
        <v>23</v>
      </c>
      <c r="B364" s="2">
        <v>0</v>
      </c>
      <c r="C364" s="2">
        <v>0</v>
      </c>
      <c r="D364" s="2">
        <f t="shared" si="28"/>
        <v>0</v>
      </c>
      <c r="E364" s="2"/>
      <c r="F364" s="2"/>
      <c r="G364" s="2">
        <f t="shared" si="29"/>
        <v>0</v>
      </c>
    </row>
    <row r="365" spans="1:7" ht="15.75" hidden="1">
      <c r="A365" s="2" t="s">
        <v>4</v>
      </c>
      <c r="B365" s="2">
        <v>0</v>
      </c>
      <c r="C365" s="2">
        <v>0</v>
      </c>
      <c r="D365" s="2">
        <f t="shared" si="28"/>
        <v>0</v>
      </c>
      <c r="E365" s="2"/>
      <c r="F365" s="2"/>
      <c r="G365" s="2">
        <f t="shared" si="29"/>
        <v>0</v>
      </c>
    </row>
    <row r="366" spans="1:7" ht="15.75" hidden="1">
      <c r="A366" s="2" t="s">
        <v>5</v>
      </c>
      <c r="B366" s="2">
        <v>0</v>
      </c>
      <c r="C366" s="2">
        <v>174.6</v>
      </c>
      <c r="D366" s="2">
        <f t="shared" si="28"/>
        <v>174.6</v>
      </c>
      <c r="E366" s="2"/>
      <c r="F366" s="2"/>
      <c r="G366" s="2">
        <f t="shared" si="29"/>
        <v>174.6</v>
      </c>
    </row>
    <row r="367" spans="1:7" ht="15.75" hidden="1">
      <c r="A367" s="2" t="s">
        <v>22</v>
      </c>
      <c r="B367" s="2">
        <v>0</v>
      </c>
      <c r="C367" s="2">
        <v>253.8</v>
      </c>
      <c r="D367" s="2">
        <f t="shared" si="28"/>
        <v>253.8</v>
      </c>
      <c r="E367" s="2"/>
      <c r="F367" s="2"/>
      <c r="G367" s="2">
        <f t="shared" si="29"/>
        <v>253.8</v>
      </c>
    </row>
    <row r="368" spans="1:7" ht="15.75" hidden="1">
      <c r="A368" s="2" t="s">
        <v>6</v>
      </c>
      <c r="B368" s="2">
        <v>0</v>
      </c>
      <c r="C368" s="2">
        <v>209</v>
      </c>
      <c r="D368" s="2">
        <f t="shared" si="28"/>
        <v>209</v>
      </c>
      <c r="E368" s="2"/>
      <c r="F368" s="2"/>
      <c r="G368" s="2">
        <f t="shared" si="29"/>
        <v>209</v>
      </c>
    </row>
    <row r="369" spans="1:7" ht="15.75" hidden="1">
      <c r="A369" s="2" t="s">
        <v>7</v>
      </c>
      <c r="B369" s="2">
        <v>0</v>
      </c>
      <c r="C369" s="2">
        <v>343.1</v>
      </c>
      <c r="D369" s="2">
        <f t="shared" si="28"/>
        <v>343.1</v>
      </c>
      <c r="E369" s="2"/>
      <c r="F369" s="2"/>
      <c r="G369" s="2">
        <f t="shared" si="29"/>
        <v>343.1</v>
      </c>
    </row>
    <row r="370" spans="1:7" ht="15.75" hidden="1">
      <c r="A370" s="2" t="s">
        <v>8</v>
      </c>
      <c r="B370" s="2">
        <v>0</v>
      </c>
      <c r="C370" s="2">
        <v>32</v>
      </c>
      <c r="D370" s="2">
        <f t="shared" si="28"/>
        <v>32</v>
      </c>
      <c r="E370" s="2"/>
      <c r="F370" s="2"/>
      <c r="G370" s="2">
        <f t="shared" si="29"/>
        <v>32</v>
      </c>
    </row>
    <row r="371" spans="1:7" ht="15.75" hidden="1">
      <c r="A371" s="2" t="s">
        <v>9</v>
      </c>
      <c r="B371" s="2">
        <v>0</v>
      </c>
      <c r="C371" s="2">
        <v>0</v>
      </c>
      <c r="D371" s="2">
        <f t="shared" si="28"/>
        <v>0</v>
      </c>
      <c r="E371" s="2"/>
      <c r="F371" s="2"/>
      <c r="G371" s="2">
        <f t="shared" si="29"/>
        <v>0</v>
      </c>
    </row>
    <row r="372" spans="1:7" ht="15.75" hidden="1">
      <c r="A372" s="2" t="s">
        <v>10</v>
      </c>
      <c r="B372" s="2">
        <v>0</v>
      </c>
      <c r="C372" s="2">
        <v>0</v>
      </c>
      <c r="D372" s="2">
        <f t="shared" si="28"/>
        <v>0</v>
      </c>
      <c r="E372" s="2"/>
      <c r="F372" s="2"/>
      <c r="G372" s="2">
        <f t="shared" si="29"/>
        <v>0</v>
      </c>
    </row>
    <row r="373" spans="1:7" ht="15.75" hidden="1">
      <c r="A373" s="2" t="s">
        <v>11</v>
      </c>
      <c r="B373" s="2">
        <v>0</v>
      </c>
      <c r="C373" s="2">
        <v>231.5</v>
      </c>
      <c r="D373" s="2">
        <f t="shared" si="28"/>
        <v>231.5</v>
      </c>
      <c r="E373" s="2"/>
      <c r="F373" s="2"/>
      <c r="G373" s="2">
        <f t="shared" si="29"/>
        <v>231.5</v>
      </c>
    </row>
    <row r="374" spans="1:7" ht="15.75" hidden="1">
      <c r="A374" s="2" t="s">
        <v>12</v>
      </c>
      <c r="B374" s="2">
        <v>0</v>
      </c>
      <c r="C374" s="2">
        <v>199</v>
      </c>
      <c r="D374" s="2">
        <f t="shared" si="28"/>
        <v>199</v>
      </c>
      <c r="E374" s="2"/>
      <c r="F374" s="2"/>
      <c r="G374" s="2">
        <f t="shared" si="29"/>
        <v>199</v>
      </c>
    </row>
    <row r="375" spans="1:7" ht="15.75" hidden="1">
      <c r="A375" s="2" t="s">
        <v>13</v>
      </c>
      <c r="B375" s="2">
        <v>0</v>
      </c>
      <c r="C375" s="2">
        <v>105.6</v>
      </c>
      <c r="D375" s="2">
        <f t="shared" si="28"/>
        <v>105.6</v>
      </c>
      <c r="E375" s="2"/>
      <c r="F375" s="2"/>
      <c r="G375" s="2">
        <f t="shared" si="29"/>
        <v>105.6</v>
      </c>
    </row>
    <row r="376" spans="1:7" ht="15.75" hidden="1">
      <c r="A376" s="2" t="s">
        <v>20</v>
      </c>
      <c r="B376" s="2">
        <v>0</v>
      </c>
      <c r="C376" s="2">
        <v>87.3</v>
      </c>
      <c r="D376" s="2">
        <f t="shared" si="28"/>
        <v>87.3</v>
      </c>
      <c r="E376" s="2"/>
      <c r="F376" s="2"/>
      <c r="G376" s="2">
        <f t="shared" si="29"/>
        <v>87.3</v>
      </c>
    </row>
    <row r="377" spans="1:7" ht="15.75" hidden="1">
      <c r="A377" s="2" t="s">
        <v>14</v>
      </c>
      <c r="B377" s="2">
        <v>0</v>
      </c>
      <c r="C377" s="2">
        <v>134</v>
      </c>
      <c r="D377" s="2">
        <f t="shared" si="28"/>
        <v>134</v>
      </c>
      <c r="E377" s="2"/>
      <c r="F377" s="2"/>
      <c r="G377" s="2">
        <f t="shared" si="29"/>
        <v>134</v>
      </c>
    </row>
    <row r="378" spans="1:7" ht="15.75" hidden="1">
      <c r="A378" s="2" t="s">
        <v>15</v>
      </c>
      <c r="B378" s="2">
        <v>0</v>
      </c>
      <c r="C378" s="2">
        <v>397.9</v>
      </c>
      <c r="D378" s="2">
        <f t="shared" si="28"/>
        <v>397.9</v>
      </c>
      <c r="E378" s="2"/>
      <c r="F378" s="2"/>
      <c r="G378" s="2">
        <f t="shared" si="29"/>
        <v>397.9</v>
      </c>
    </row>
    <row r="379" spans="1:7" ht="15.75" hidden="1">
      <c r="A379" s="2" t="s">
        <v>16</v>
      </c>
      <c r="B379" s="2">
        <v>0</v>
      </c>
      <c r="C379" s="2">
        <v>0</v>
      </c>
      <c r="D379" s="2">
        <f t="shared" si="28"/>
        <v>0</v>
      </c>
      <c r="E379" s="2"/>
      <c r="F379" s="2"/>
      <c r="G379" s="2">
        <f t="shared" si="29"/>
        <v>0</v>
      </c>
    </row>
    <row r="380" spans="1:7" ht="15.75" hidden="1">
      <c r="A380" s="2" t="s">
        <v>17</v>
      </c>
      <c r="B380" s="2">
        <v>0</v>
      </c>
      <c r="C380" s="2">
        <v>0</v>
      </c>
      <c r="D380" s="2">
        <f t="shared" si="28"/>
        <v>0</v>
      </c>
      <c r="E380" s="2"/>
      <c r="F380" s="2"/>
      <c r="G380" s="2">
        <f t="shared" si="29"/>
        <v>0</v>
      </c>
    </row>
    <row r="381" spans="1:7" ht="15.75" hidden="1">
      <c r="A381" s="2" t="s">
        <v>18</v>
      </c>
      <c r="B381" s="2">
        <v>0</v>
      </c>
      <c r="C381" s="2">
        <v>50.8</v>
      </c>
      <c r="D381" s="2">
        <f t="shared" si="28"/>
        <v>50.8</v>
      </c>
      <c r="E381" s="2"/>
      <c r="F381" s="2"/>
      <c r="G381" s="2">
        <f t="shared" si="29"/>
        <v>50.8</v>
      </c>
    </row>
    <row r="382" spans="1:7" ht="15.75" hidden="1">
      <c r="A382" s="2" t="s">
        <v>19</v>
      </c>
      <c r="B382" s="2">
        <v>0</v>
      </c>
      <c r="C382" s="2">
        <v>2953.7</v>
      </c>
      <c r="D382" s="2">
        <f t="shared" si="28"/>
        <v>2953.7</v>
      </c>
      <c r="E382" s="2"/>
      <c r="F382" s="2"/>
      <c r="G382" s="2">
        <f t="shared" si="29"/>
        <v>2953.7</v>
      </c>
    </row>
    <row r="383" spans="1:7" ht="15.75" hidden="1">
      <c r="A383" s="2" t="s">
        <v>1</v>
      </c>
      <c r="B383" s="2">
        <f>SUM(B363:B382)</f>
        <v>0</v>
      </c>
      <c r="C383" s="2">
        <f>SUM(C363:C382)</f>
        <v>8126</v>
      </c>
      <c r="D383" s="2">
        <f>SUM(D363:D382)</f>
        <v>8126</v>
      </c>
      <c r="E383" s="2">
        <f>SUM(E363:E382)</f>
        <v>0</v>
      </c>
      <c r="F383" s="2"/>
      <c r="G383" s="2">
        <f>SUM(G363:G382)</f>
        <v>8126</v>
      </c>
    </row>
  </sheetData>
  <mergeCells count="26">
    <mergeCell ref="A224:G224"/>
    <mergeCell ref="A360:D360"/>
    <mergeCell ref="A303:D303"/>
    <mergeCell ref="A328:D328"/>
    <mergeCell ref="A276:G276"/>
    <mergeCell ref="A334:G334"/>
    <mergeCell ref="A250:A251"/>
    <mergeCell ref="D250:D251"/>
    <mergeCell ref="E250:F250"/>
    <mergeCell ref="G250:H250"/>
    <mergeCell ref="A39:G39"/>
    <mergeCell ref="A65:G65"/>
    <mergeCell ref="A172:G172"/>
    <mergeCell ref="A91:G91"/>
    <mergeCell ref="A147:G147"/>
    <mergeCell ref="A140:D140"/>
    <mergeCell ref="A249:H249"/>
    <mergeCell ref="A198:D198"/>
    <mergeCell ref="A1:G1"/>
    <mergeCell ref="A2:G2"/>
    <mergeCell ref="A3:G3"/>
    <mergeCell ref="A117:D117"/>
    <mergeCell ref="A7:G7"/>
    <mergeCell ref="A8:G8"/>
    <mergeCell ref="A9:G9"/>
    <mergeCell ref="A12:G12"/>
  </mergeCells>
  <printOptions horizontalCentered="1"/>
  <pageMargins left="0.9448818897637796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8" manualBreakCount="8">
    <brk id="38" max="255" man="1"/>
    <brk id="64" max="255" man="1"/>
    <brk id="90" max="255" man="1"/>
    <brk id="146" max="255" man="1"/>
    <brk id="171" max="255" man="1"/>
    <brk id="223" max="255" man="1"/>
    <brk id="248" max="255" man="1"/>
    <brk id="3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2008-12-25T10:41:29Z</cp:lastPrinted>
  <dcterms:created xsi:type="dcterms:W3CDTF">2004-12-08T05:54:04Z</dcterms:created>
  <dcterms:modified xsi:type="dcterms:W3CDTF">2009-01-11T11:33:33Z</dcterms:modified>
  <cp:category/>
  <cp:version/>
  <cp:contentType/>
  <cp:contentStatus/>
</cp:coreProperties>
</file>